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3pc155\Desktop\"/>
    </mc:Choice>
  </mc:AlternateContent>
  <bookViews>
    <workbookView xWindow="870" yWindow="255" windowWidth="18315" windowHeight="11655"/>
  </bookViews>
  <sheets>
    <sheet name="施設(利用定員）" sheetId="1" r:id="rId1"/>
    <sheet name="１３事業 " sheetId="7" r:id="rId2"/>
    <sheet name="【記入シート】Ｃ_推計児童数" sheetId="8" r:id="rId3"/>
    <sheet name="Sheet1" sheetId="5" r:id="rId4"/>
  </sheets>
  <definedNames>
    <definedName name="_xlnm.Print_Area" localSheetId="2">【記入シート】Ｃ_推計児童数!$A$1:$F$15</definedName>
    <definedName name="_xlnm.Print_Area" localSheetId="1">'１３事業 '!$B$1:$AA$51</definedName>
    <definedName name="_xlnm.Print_Area" localSheetId="0">'施設(利用定員）'!$A$1:$X$108</definedName>
    <definedName name="Z_DBA0B000_8B20_4B5B_9619_3B691E909E84_.wvu.PrintArea" localSheetId="1" hidden="1">'１３事業 '!$A$1:$T$53</definedName>
    <definedName name="Z_DBA0B000_8B20_4B5B_9619_3B691E909E84_.wvu.PrintArea" localSheetId="0" hidden="1">'施設(利用定員）'!$A$1:$V$108</definedName>
  </definedNames>
  <calcPr calcId="162913"/>
  <customWorkbookViews>
    <customWorkbookView name="201311 - 個人用ビュー" guid="{DBA0B000-8B20-4B5B-9619-3B691E909E84}" mergeInterval="0" personalView="1" maximized="1" windowWidth="1276" windowHeight="794" activeSheetId="2"/>
  </customWorkbookViews>
</workbook>
</file>

<file path=xl/calcChain.xml><?xml version="1.0" encoding="utf-8"?>
<calcChain xmlns="http://schemas.openxmlformats.org/spreadsheetml/2006/main">
  <c r="V67" i="1" l="1"/>
  <c r="V64" i="1"/>
  <c r="V61" i="1"/>
  <c r="U64" i="1"/>
  <c r="U67" i="1"/>
  <c r="S10" i="1" l="1"/>
  <c r="Q10" i="1"/>
  <c r="S16" i="1" l="1"/>
  <c r="T65" i="1" l="1"/>
  <c r="T68" i="1" s="1"/>
  <c r="U34" i="7" l="1"/>
  <c r="X34" i="7" l="1"/>
  <c r="Q34" i="7" l="1"/>
  <c r="S61" i="1" l="1"/>
  <c r="U61" i="1" s="1"/>
  <c r="S28" i="1"/>
  <c r="W8" i="1" s="1"/>
  <c r="S15" i="1"/>
  <c r="S65" i="1" l="1"/>
  <c r="S68" i="1" s="1"/>
  <c r="S63" i="1"/>
  <c r="S29" i="1"/>
  <c r="AB21" i="7" l="1"/>
  <c r="AB44" i="7"/>
  <c r="AB7" i="7"/>
  <c r="U16" i="1" l="1"/>
  <c r="U15" i="1"/>
  <c r="U29" i="1"/>
  <c r="U28" i="1"/>
  <c r="Z42" i="7" l="1"/>
  <c r="Z41" i="7"/>
  <c r="Z39" i="7"/>
  <c r="Z38" i="7"/>
  <c r="Z36" i="7"/>
  <c r="Z34" i="7"/>
  <c r="Z31" i="7"/>
  <c r="Z21" i="7"/>
  <c r="Z20" i="7"/>
  <c r="Z18" i="7"/>
  <c r="Z16" i="7"/>
  <c r="Z14" i="7"/>
  <c r="Z10" i="7"/>
  <c r="Z5" i="7"/>
  <c r="Z7" i="7"/>
  <c r="Z9" i="7"/>
  <c r="AA9" i="7"/>
  <c r="AA7" i="7"/>
  <c r="AA5" i="7"/>
  <c r="W42" i="7"/>
  <c r="W41" i="7"/>
  <c r="W39" i="7"/>
  <c r="W38" i="7"/>
  <c r="W36" i="7"/>
  <c r="W34" i="7"/>
  <c r="W31" i="7"/>
  <c r="W21" i="7"/>
  <c r="W20" i="7"/>
  <c r="W18" i="7"/>
  <c r="W16" i="7"/>
  <c r="W14" i="7"/>
  <c r="W10" i="7"/>
  <c r="W9" i="7"/>
  <c r="W7" i="7"/>
  <c r="W5" i="7"/>
  <c r="R65" i="1" l="1"/>
  <c r="Q65" i="1"/>
  <c r="AA42" i="7" l="1"/>
  <c r="AA41" i="7"/>
  <c r="AA39" i="7"/>
  <c r="AA38" i="7"/>
  <c r="AA36" i="7"/>
  <c r="AA34" i="7"/>
  <c r="AA31" i="7"/>
  <c r="AA21" i="7"/>
  <c r="AA20" i="7"/>
  <c r="AA18" i="7"/>
  <c r="AA16" i="7"/>
  <c r="AA14" i="7"/>
  <c r="AA10" i="7"/>
  <c r="P63" i="1" l="1"/>
  <c r="P69" i="1" s="1"/>
  <c r="O63" i="1"/>
  <c r="O69" i="1" s="1"/>
  <c r="N63" i="1"/>
  <c r="N69" i="1" s="1"/>
  <c r="M63" i="1"/>
  <c r="L63" i="1"/>
  <c r="L69" i="1" s="1"/>
  <c r="K63" i="1"/>
  <c r="K69" i="1" s="1"/>
  <c r="J63" i="1"/>
  <c r="J69" i="1" s="1"/>
  <c r="I63" i="1"/>
  <c r="I69" i="1" s="1"/>
  <c r="H63" i="1"/>
  <c r="H69" i="1" s="1"/>
  <c r="G63" i="1"/>
  <c r="G69" i="1" s="1"/>
  <c r="H68" i="1"/>
  <c r="I68" i="1"/>
  <c r="J68" i="1"/>
  <c r="K68" i="1"/>
  <c r="L68" i="1"/>
  <c r="M68" i="1"/>
  <c r="U68" i="1" s="1"/>
  <c r="N68" i="1"/>
  <c r="V68" i="1" s="1"/>
  <c r="O68" i="1"/>
  <c r="P68" i="1"/>
  <c r="G68" i="1"/>
  <c r="R68" i="1"/>
  <c r="Q68" i="1"/>
  <c r="T63" i="1"/>
  <c r="V63" i="1" s="1"/>
  <c r="R63" i="1"/>
  <c r="Q63" i="1"/>
  <c r="M69" i="1" l="1"/>
  <c r="U63" i="1"/>
  <c r="S90" i="1"/>
  <c r="T69" i="1"/>
  <c r="S69" i="1"/>
  <c r="S32" i="1" l="1"/>
  <c r="S17" i="1"/>
  <c r="U8" i="1"/>
  <c r="S92" i="1" l="1"/>
  <c r="S14" i="1"/>
  <c r="S93" i="1" l="1"/>
  <c r="S18" i="1"/>
  <c r="M14" i="1"/>
  <c r="U14" i="1" s="1"/>
  <c r="O14" i="1"/>
  <c r="I92" i="1"/>
  <c r="K92" i="1"/>
  <c r="M92" i="1"/>
  <c r="U92" i="1" s="1"/>
  <c r="O92" i="1"/>
  <c r="G92" i="1"/>
  <c r="I90" i="1"/>
  <c r="K90" i="1"/>
  <c r="M90" i="1"/>
  <c r="U90" i="1" s="1"/>
  <c r="O90" i="1"/>
  <c r="G90" i="1"/>
  <c r="K93" i="1" l="1"/>
  <c r="O93" i="1"/>
  <c r="G93" i="1"/>
  <c r="I93" i="1"/>
  <c r="M93" i="1"/>
  <c r="Q14" i="1" l="1"/>
  <c r="Q17" i="1" l="1"/>
  <c r="I17" i="1"/>
  <c r="K17" i="1"/>
  <c r="M17" i="1"/>
  <c r="U17" i="1" s="1"/>
  <c r="O17" i="1"/>
  <c r="G17" i="1"/>
  <c r="I14" i="1"/>
  <c r="K14" i="1"/>
  <c r="G14" i="1"/>
  <c r="Q18" i="1" l="1"/>
  <c r="Q93" i="1"/>
  <c r="I18" i="1"/>
  <c r="K18" i="1"/>
  <c r="M18" i="1"/>
  <c r="O18" i="1"/>
  <c r="G18" i="1"/>
  <c r="I32" i="1"/>
  <c r="K32" i="1"/>
  <c r="M32" i="1"/>
  <c r="O32" i="1"/>
  <c r="G32" i="1"/>
</calcChain>
</file>

<file path=xl/comments1.xml><?xml version="1.0" encoding="utf-8"?>
<comments xmlns="http://schemas.openxmlformats.org/spreadsheetml/2006/main">
  <authors>
    <author>201810</author>
  </authors>
  <commentList>
    <comment ref="B62" authorId="0" shapeId="0">
      <text>
        <r>
          <rPr>
            <b/>
            <sz val="11"/>
            <color indexed="81"/>
            <rFont val="MS P ゴシック"/>
            <family val="3"/>
            <charset val="128"/>
          </rPr>
          <t>入所実績、定員ともに企業主導型を除く。
（第Ⅰ期事業計画において企業主導型をみていないため）</t>
        </r>
      </text>
    </comment>
  </commentList>
</comments>
</file>

<file path=xl/comments2.xml><?xml version="1.0" encoding="utf-8"?>
<comments xmlns="http://schemas.openxmlformats.org/spreadsheetml/2006/main">
  <authors>
    <author>201810</author>
  </authors>
  <commentList>
    <comment ref="U16" authorId="0" shapeId="0">
      <text>
        <r>
          <rPr>
            <sz val="11"/>
            <color indexed="81"/>
            <rFont val="MS P ゴシック"/>
            <family val="3"/>
            <charset val="128"/>
          </rPr>
          <t>養育支援訪問予定世帯　１４８世帯
産後ヘルパー予定世帯数　４５世帯</t>
        </r>
      </text>
    </comment>
    <comment ref="X16" authorId="0" shapeId="0">
      <text>
        <r>
          <rPr>
            <sz val="11"/>
            <color indexed="81"/>
            <rFont val="MS P ゴシック"/>
            <family val="3"/>
            <charset val="128"/>
          </rPr>
          <t>養育支援訪問世帯数　１０６世帯
産後ヘルパー訪問世帯　３７世帯</t>
        </r>
      </text>
    </comment>
    <comment ref="X41" authorId="0" shapeId="0">
      <text>
        <r>
          <rPr>
            <sz val="9"/>
            <color indexed="81"/>
            <rFont val="MS P ゴシック"/>
            <family val="3"/>
            <charset val="128"/>
          </rPr>
          <t xml:space="preserve">ファミサポ（病児・緊急対応強化事業）
</t>
        </r>
      </text>
    </comment>
  </commentList>
</comments>
</file>

<file path=xl/sharedStrings.xml><?xml version="1.0" encoding="utf-8"?>
<sst xmlns="http://schemas.openxmlformats.org/spreadsheetml/2006/main" count="450" uniqueCount="229">
  <si>
    <t>市全域（合計）</t>
  </si>
  <si>
    <t>H31年度</t>
  </si>
  <si>
    <t>1号認定</t>
  </si>
  <si>
    <t>②確保方策</t>
  </si>
  <si>
    <t>教育・保育※1</t>
  </si>
  <si>
    <t>合計(②―①)</t>
    <phoneticPr fontId="2"/>
  </si>
  <si>
    <t>教育・保育※1</t>
    <phoneticPr fontId="2"/>
  </si>
  <si>
    <t>②確保方策</t>
    <phoneticPr fontId="2"/>
  </si>
  <si>
    <t>市全域（合計）</t>
    <phoneticPr fontId="2"/>
  </si>
  <si>
    <t>-</t>
    <phoneticPr fontId="2"/>
  </si>
  <si>
    <t>1号認定</t>
    <phoneticPr fontId="2"/>
  </si>
  <si>
    <t>０歳</t>
    <rPh sb="1" eb="2">
      <t>サイ</t>
    </rPh>
    <phoneticPr fontId="2"/>
  </si>
  <si>
    <t>利用者支援事業</t>
  </si>
  <si>
    <t>確保方策（か所）</t>
  </si>
  <si>
    <t>地域子育て支援拠点事業</t>
  </si>
  <si>
    <t>量の見込み（人回）</t>
  </si>
  <si>
    <t>確保方策</t>
  </si>
  <si>
    <t>（人回）</t>
  </si>
  <si>
    <t>（か所）</t>
  </si>
  <si>
    <t>妊婦健康診査</t>
  </si>
  <si>
    <t>乳児家庭全戸訪問事業</t>
  </si>
  <si>
    <t>量の見込み（人）</t>
  </si>
  <si>
    <t>養育支援訪問事業</t>
  </si>
  <si>
    <t>子育て短期支援事業</t>
  </si>
  <si>
    <t>（人日）</t>
  </si>
  <si>
    <t>ファミリー・サポート・センター</t>
  </si>
  <si>
    <t>確保方策（人日）</t>
  </si>
  <si>
    <t>一時預かり事業（幼稚園型）</t>
  </si>
  <si>
    <t>一時預かり事業（その他）</t>
  </si>
  <si>
    <t>延長保育事業</t>
  </si>
  <si>
    <t>（人）</t>
  </si>
  <si>
    <t>病児・病後児保育事業</t>
  </si>
  <si>
    <t>放課後児童健全育成事業</t>
  </si>
  <si>
    <t>確保方策（人）</t>
  </si>
  <si>
    <t>実費徴収に係る補足給付を行う事業</t>
  </si>
  <si>
    <t>前橋市子ども・子育て支援事業計画進捗状況</t>
    <rPh sb="0" eb="3">
      <t>マエバシシ</t>
    </rPh>
    <rPh sb="3" eb="4">
      <t>コ</t>
    </rPh>
    <rPh sb="7" eb="9">
      <t>コソダ</t>
    </rPh>
    <rPh sb="10" eb="12">
      <t>シエン</t>
    </rPh>
    <rPh sb="12" eb="14">
      <t>ジギョウ</t>
    </rPh>
    <rPh sb="14" eb="16">
      <t>ケイカク</t>
    </rPh>
    <rPh sb="16" eb="18">
      <t>シンチョク</t>
    </rPh>
    <rPh sb="18" eb="20">
      <t>ジョウキョウ</t>
    </rPh>
    <phoneticPr fontId="2"/>
  </si>
  <si>
    <t>１・２歳</t>
    <rPh sb="3" eb="4">
      <t>サイ</t>
    </rPh>
    <phoneticPr fontId="2"/>
  </si>
  <si>
    <t>１　施設の状況について</t>
    <rPh sb="2" eb="4">
      <t>シセツ</t>
    </rPh>
    <rPh sb="5" eb="7">
      <t>ジョウキョウ</t>
    </rPh>
    <phoneticPr fontId="2"/>
  </si>
  <si>
    <t>実施場所：　医療機関及び助産所等</t>
    <phoneticPr fontId="2"/>
  </si>
  <si>
    <t>多様な主体が本制度に参入することを促進するための事業</t>
    <rPh sb="0" eb="2">
      <t>タヨウ</t>
    </rPh>
    <rPh sb="3" eb="5">
      <t>シュタイ</t>
    </rPh>
    <rPh sb="6" eb="7">
      <t>ホン</t>
    </rPh>
    <rPh sb="7" eb="9">
      <t>セイド</t>
    </rPh>
    <rPh sb="10" eb="12">
      <t>サンニュウ</t>
    </rPh>
    <rPh sb="17" eb="19">
      <t>ソクシン</t>
    </rPh>
    <rPh sb="24" eb="26">
      <t>ジギョウ</t>
    </rPh>
    <phoneticPr fontId="2"/>
  </si>
  <si>
    <t>単位：人</t>
    <rPh sb="0" eb="2">
      <t>タンイ</t>
    </rPh>
    <rPh sb="3" eb="4">
      <t>ニン</t>
    </rPh>
    <phoneticPr fontId="2"/>
  </si>
  <si>
    <t>１　（３）の説明　実入所率での説明(１ページ）</t>
    <rPh sb="6" eb="8">
      <t>セツメイ</t>
    </rPh>
    <rPh sb="9" eb="10">
      <t>ジツ</t>
    </rPh>
    <rPh sb="10" eb="12">
      <t>ニュウショ</t>
    </rPh>
    <rPh sb="12" eb="13">
      <t>リツ</t>
    </rPh>
    <rPh sb="15" eb="17">
      <t>セツメイ</t>
    </rPh>
    <phoneticPr fontId="2"/>
  </si>
  <si>
    <t>-</t>
    <phoneticPr fontId="2"/>
  </si>
  <si>
    <t>推進方策(人）</t>
    <rPh sb="5" eb="6">
      <t>ニン</t>
    </rPh>
    <phoneticPr fontId="2"/>
  </si>
  <si>
    <t>認定対象園</t>
    <rPh sb="0" eb="2">
      <t>ニンテイ</t>
    </rPh>
    <rPh sb="2" eb="4">
      <t>タイショウ</t>
    </rPh>
    <rPh sb="4" eb="5">
      <t>エン</t>
    </rPh>
    <phoneticPr fontId="2"/>
  </si>
  <si>
    <t>１　（１）と（２）の説明　</t>
    <rPh sb="10" eb="12">
      <t>セツメイ</t>
    </rPh>
    <phoneticPr fontId="2"/>
  </si>
  <si>
    <t>２　支援事業（１３事業）の実施状況について</t>
  </si>
  <si>
    <t>支援事業（１３事業）の実施状況について</t>
    <rPh sb="0" eb="2">
      <t>シエン</t>
    </rPh>
    <rPh sb="1" eb="3">
      <t>ジギョウ</t>
    </rPh>
    <rPh sb="6" eb="8">
      <t>ジギョウ</t>
    </rPh>
    <rPh sb="10" eb="12">
      <t>ジッシ</t>
    </rPh>
    <rPh sb="12" eb="14">
      <t>ジョウキョウ</t>
    </rPh>
    <phoneticPr fontId="2"/>
  </si>
  <si>
    <t>参考</t>
    <rPh sb="0" eb="2">
      <t>サンコウ</t>
    </rPh>
    <phoneticPr fontId="2"/>
  </si>
  <si>
    <t>児童福祉施設の最低基準</t>
    <rPh sb="0" eb="2">
      <t>ジドウ</t>
    </rPh>
    <rPh sb="2" eb="4">
      <t>フクシ</t>
    </rPh>
    <rPh sb="4" eb="6">
      <t>シセツ</t>
    </rPh>
    <rPh sb="7" eb="9">
      <t>サイテイ</t>
    </rPh>
    <rPh sb="9" eb="11">
      <t>キジュン</t>
    </rPh>
    <phoneticPr fontId="2"/>
  </si>
  <si>
    <t>第３４条　保育所の設備の基準は、次のとおりとする。</t>
  </si>
  <si>
    <t>　　</t>
    <phoneticPr fontId="2"/>
  </si>
  <si>
    <t>　(2) 乳児室の面積は、乳児又は前号の幼児１人につき１．６５平方メートル以上であること。</t>
    <phoneticPr fontId="2"/>
  </si>
  <si>
    <t>　(3) ほふく室の面積は、乳児又は第１号の幼児１人につき３．３平方メートル以上であること。</t>
    <phoneticPr fontId="2"/>
  </si>
  <si>
    <t>　(1) 乳児又は満２歳に満たない幼児を入所させる保育所には、乳児室又はほふく室、医務室、調理室及び便所を設けること。</t>
    <phoneticPr fontId="2"/>
  </si>
  <si>
    <t>○前橋市児童福祉施設の設備及び運営に関する基準を定める 条例　　(抜粋）</t>
    <rPh sb="33" eb="35">
      <t>バッスイ</t>
    </rPh>
    <phoneticPr fontId="2"/>
  </si>
  <si>
    <t>（職員）</t>
  </si>
  <si>
    <t>第３６条　保育所には、保育士、嘱託医及び調理員を置かなければならない。ただし、調理業務の全部を委託する施設にあっては、調理員を置かないことができる。
２　保育士の数は、乳児おおむね3人につき1人以上、満1歳以上満３歳に満たない幼児おおむね６人につき１人以上、満３歳以上満４歳に満たない幼児おおむね２０人につき１人以上、満４歳以上の幼児おおむね３０人につき１人以上とする。ただし、保育所１につき２人を下ることはできない。</t>
    <phoneticPr fontId="2"/>
  </si>
  <si>
    <t>(設備の基準)</t>
  </si>
  <si>
    <t>合計(②―①)</t>
    <phoneticPr fontId="2"/>
  </si>
  <si>
    <t>量の見込み合計①（（１）から（３）の合計）</t>
    <rPh sb="5" eb="7">
      <t>ゴウケイ</t>
    </rPh>
    <rPh sb="18" eb="20">
      <t>ゴウケイ</t>
    </rPh>
    <phoneticPr fontId="2"/>
  </si>
  <si>
    <t>確保方策の合計②（（１）から（３）の合計）</t>
    <rPh sb="0" eb="1">
      <t>カクホ</t>
    </rPh>
    <rPh sb="1" eb="3">
      <t>ホウサク</t>
    </rPh>
    <rPh sb="4" eb="6">
      <t>ゴウケイ</t>
    </rPh>
    <phoneticPr fontId="2"/>
  </si>
  <si>
    <t>（４）施設全体の合計</t>
    <rPh sb="3" eb="5">
      <t>シセツ</t>
    </rPh>
    <rPh sb="5" eb="7">
      <t>ゼンタイ</t>
    </rPh>
    <rPh sb="8" eb="10">
      <t>ゴウケイ</t>
    </rPh>
    <phoneticPr fontId="2"/>
  </si>
  <si>
    <t>充足率(Ｂ/Ａ）</t>
    <rPh sb="0" eb="3">
      <t>ジュウソクリツ</t>
    </rPh>
    <phoneticPr fontId="2"/>
  </si>
  <si>
    <t>小計　イ</t>
    <rPh sb="0" eb="2">
      <t>ショウケイ</t>
    </rPh>
    <phoneticPr fontId="2"/>
  </si>
  <si>
    <t>小計　ア</t>
    <rPh sb="0" eb="2">
      <t>ショウケイ</t>
    </rPh>
    <phoneticPr fontId="2"/>
  </si>
  <si>
    <t>小計　ウ　(ア＋イ）</t>
    <rPh sb="0" eb="1">
      <t>ショウ</t>
    </rPh>
    <rPh sb="1" eb="2">
      <t>ケイ</t>
    </rPh>
    <phoneticPr fontId="2"/>
  </si>
  <si>
    <t>小計　エ　</t>
    <rPh sb="0" eb="1">
      <t>ショウ</t>
    </rPh>
    <rPh sb="1" eb="2">
      <t>ケイ</t>
    </rPh>
    <phoneticPr fontId="2"/>
  </si>
  <si>
    <t>合計(エーウ）</t>
    <phoneticPr fontId="2"/>
  </si>
  <si>
    <t>実施体制：　地区担当保健師による家庭訪問</t>
    <phoneticPr fontId="2"/>
  </si>
  <si>
    <t>　（１）については、事業計画を作成する際のニーズ調査では、新制度の認定制度を前提とした調査ではなく、「就労などで保育を必要とするかしないか」の判断による調査方法であり、入所希望先の施設が、新制度に移行した施設かどうかの区別はないため、見込み量は、１号相当全体で集計しています。
　H27の実績については、実際に申込みを行った状況となりますので、認定区分の対象園と認定を必要としない対象外園として見込み量の区分を出してあります。
　２号相当とは、就労などをしており、保護者の要件としては２号認定ですが、幼稚園等の利用希望が高い（認定としては1号認定）という、保護者となります。
　見込み量については、1号認定の預かり保育（幼稚園型預かり保育）と通常の幼稚園の預かり保育の利用実績の合計となっています。</t>
    <rPh sb="10" eb="12">
      <t>ジギョウ</t>
    </rPh>
    <rPh sb="12" eb="14">
      <t>ケイカク</t>
    </rPh>
    <rPh sb="15" eb="17">
      <t>サクセイ</t>
    </rPh>
    <rPh sb="19" eb="20">
      <t>サイ</t>
    </rPh>
    <rPh sb="24" eb="26">
      <t>チョウサ</t>
    </rPh>
    <rPh sb="29" eb="32">
      <t>シンセイド</t>
    </rPh>
    <rPh sb="33" eb="35">
      <t>ニンテイ</t>
    </rPh>
    <rPh sb="35" eb="37">
      <t>セイド</t>
    </rPh>
    <rPh sb="38" eb="40">
      <t>ゼンテイ</t>
    </rPh>
    <rPh sb="43" eb="45">
      <t>チョウサ</t>
    </rPh>
    <rPh sb="84" eb="86">
      <t>ニュウショ</t>
    </rPh>
    <rPh sb="86" eb="88">
      <t>キボウ</t>
    </rPh>
    <rPh sb="88" eb="89">
      <t>サキ</t>
    </rPh>
    <rPh sb="90" eb="92">
      <t>シセツ</t>
    </rPh>
    <rPh sb="94" eb="97">
      <t>シンセイド</t>
    </rPh>
    <rPh sb="98" eb="100">
      <t>イコウ</t>
    </rPh>
    <rPh sb="102" eb="104">
      <t>シセツ</t>
    </rPh>
    <rPh sb="117" eb="119">
      <t>ミコ</t>
    </rPh>
    <rPh sb="120" eb="121">
      <t>リョウ</t>
    </rPh>
    <rPh sb="144" eb="146">
      <t>ジッセキ</t>
    </rPh>
    <rPh sb="152" eb="154">
      <t>ジッサイ</t>
    </rPh>
    <rPh sb="155" eb="157">
      <t>モウシコ</t>
    </rPh>
    <rPh sb="159" eb="160">
      <t>オコナ</t>
    </rPh>
    <rPh sb="162" eb="164">
      <t>ジョウキョウ</t>
    </rPh>
    <rPh sb="172" eb="174">
      <t>ニンテイ</t>
    </rPh>
    <rPh sb="174" eb="176">
      <t>クブン</t>
    </rPh>
    <rPh sb="177" eb="179">
      <t>タイショウ</t>
    </rPh>
    <rPh sb="179" eb="180">
      <t>エン</t>
    </rPh>
    <rPh sb="181" eb="183">
      <t>ニンテイ</t>
    </rPh>
    <rPh sb="184" eb="186">
      <t>ヒツヨウ</t>
    </rPh>
    <rPh sb="190" eb="193">
      <t>タイショウガイ</t>
    </rPh>
    <rPh sb="193" eb="194">
      <t>エン</t>
    </rPh>
    <rPh sb="197" eb="199">
      <t>ミコ</t>
    </rPh>
    <rPh sb="200" eb="201">
      <t>リョウ</t>
    </rPh>
    <rPh sb="202" eb="204">
      <t>クブン</t>
    </rPh>
    <rPh sb="205" eb="206">
      <t>ダ</t>
    </rPh>
    <rPh sb="216" eb="217">
      <t>ゴウ</t>
    </rPh>
    <rPh sb="217" eb="219">
      <t>ソウトウ</t>
    </rPh>
    <rPh sb="222" eb="224">
      <t>シュウロウ</t>
    </rPh>
    <rPh sb="232" eb="235">
      <t>ホゴシャ</t>
    </rPh>
    <rPh sb="236" eb="238">
      <t>ヨウケン</t>
    </rPh>
    <rPh sb="243" eb="244">
      <t>ゴウ</t>
    </rPh>
    <rPh sb="244" eb="246">
      <t>ニンテイ</t>
    </rPh>
    <rPh sb="250" eb="253">
      <t>ヨウチエン</t>
    </rPh>
    <rPh sb="253" eb="254">
      <t>トウ</t>
    </rPh>
    <rPh sb="255" eb="257">
      <t>リヨウ</t>
    </rPh>
    <rPh sb="257" eb="259">
      <t>キボウ</t>
    </rPh>
    <rPh sb="260" eb="261">
      <t>タカ</t>
    </rPh>
    <rPh sb="263" eb="265">
      <t>ニンテイ</t>
    </rPh>
    <rPh sb="270" eb="271">
      <t>ゴウ</t>
    </rPh>
    <rPh sb="271" eb="273">
      <t>ニンテイ</t>
    </rPh>
    <rPh sb="278" eb="281">
      <t>ホゴシャ</t>
    </rPh>
    <rPh sb="289" eb="291">
      <t>ミコ</t>
    </rPh>
    <rPh sb="292" eb="293">
      <t>リョウ</t>
    </rPh>
    <rPh sb="300" eb="301">
      <t>ゴウ</t>
    </rPh>
    <rPh sb="301" eb="303">
      <t>ニンテイ</t>
    </rPh>
    <rPh sb="304" eb="305">
      <t>アズ</t>
    </rPh>
    <rPh sb="307" eb="309">
      <t>ホイク</t>
    </rPh>
    <rPh sb="310" eb="313">
      <t>ヨウチエン</t>
    </rPh>
    <rPh sb="313" eb="314">
      <t>ガタ</t>
    </rPh>
    <rPh sb="314" eb="315">
      <t>アズ</t>
    </rPh>
    <rPh sb="317" eb="319">
      <t>ホイク</t>
    </rPh>
    <rPh sb="321" eb="323">
      <t>ツウジョウ</t>
    </rPh>
    <rPh sb="324" eb="327">
      <t>ヨウチエン</t>
    </rPh>
    <rPh sb="328" eb="329">
      <t>アズ</t>
    </rPh>
    <rPh sb="331" eb="333">
      <t>ホイク</t>
    </rPh>
    <rPh sb="334" eb="336">
      <t>リヨウ</t>
    </rPh>
    <rPh sb="336" eb="338">
      <t>ジッセキ</t>
    </rPh>
    <rPh sb="339" eb="341">
      <t>ゴウケイ</t>
    </rPh>
    <phoneticPr fontId="2"/>
  </si>
  <si>
    <t>　（３）についても（１）、（２）と同様、見込み数に対して、不足している状況にはなっておりません。しかし、待機児童としてカウントはしない、「特定の施設の利用希望をしているため入所しない児童」もいるため、全ての児童が施設を利用できている状況にはなっていません。引き続き、必要に応じて３歳未満児の整備を進めていきたいと考えております。
　　また、事業計画は３ヵ年目に中間の見直しがありますので、H２８の実績を踏まえつつ、Ｈ２９に見直しなどの調整が必要であれば、調整をしたいと思います。</t>
    <rPh sb="16" eb="18">
      <t>ドウヨウ</t>
    </rPh>
    <rPh sb="19" eb="21">
      <t>ミコ</t>
    </rPh>
    <rPh sb="22" eb="23">
      <t>スウ</t>
    </rPh>
    <rPh sb="24" eb="25">
      <t>タイ</t>
    </rPh>
    <rPh sb="28" eb="30">
      <t>フソク</t>
    </rPh>
    <rPh sb="34" eb="36">
      <t>ジョウキョウ</t>
    </rPh>
    <rPh sb="51" eb="53">
      <t>タイキ</t>
    </rPh>
    <rPh sb="53" eb="55">
      <t>ジドウ</t>
    </rPh>
    <rPh sb="68" eb="70">
      <t>トクテイ</t>
    </rPh>
    <rPh sb="71" eb="73">
      <t>シセツ</t>
    </rPh>
    <rPh sb="74" eb="76">
      <t>リヨウ</t>
    </rPh>
    <rPh sb="76" eb="78">
      <t>キボウ</t>
    </rPh>
    <rPh sb="85" eb="87">
      <t>ニュウショ</t>
    </rPh>
    <rPh sb="99" eb="100">
      <t>スベ</t>
    </rPh>
    <rPh sb="102" eb="104">
      <t>ジドウ</t>
    </rPh>
    <rPh sb="105" eb="107">
      <t>シセツ</t>
    </rPh>
    <rPh sb="108" eb="110">
      <t>リヨウ</t>
    </rPh>
    <rPh sb="115" eb="117">
      <t>ジョウキョウ</t>
    </rPh>
    <rPh sb="129" eb="130">
      <t>ツヅ</t>
    </rPh>
    <rPh sb="135" eb="136">
      <t>オウ</t>
    </rPh>
    <rPh sb="139" eb="142">
      <t>サイミマン</t>
    </rPh>
    <rPh sb="142" eb="143">
      <t>ジ</t>
    </rPh>
    <rPh sb="144" eb="146">
      <t>セイビ</t>
    </rPh>
    <rPh sb="147" eb="148">
      <t>スス</t>
    </rPh>
    <rPh sb="155" eb="156">
      <t>カンガ</t>
    </rPh>
    <rPh sb="169" eb="171">
      <t>ジギョウ</t>
    </rPh>
    <rPh sb="219" eb="221">
      <t>ヒツヨウ</t>
    </rPh>
    <phoneticPr fontId="2"/>
  </si>
  <si>
    <t>確保方策（人日）</t>
    <phoneticPr fontId="2"/>
  </si>
  <si>
    <t>病児病後児保育事業</t>
    <rPh sb="0" eb="1">
      <t>ビョウ</t>
    </rPh>
    <rPh sb="1" eb="2">
      <t>ジ</t>
    </rPh>
    <rPh sb="2" eb="4">
      <t>ビョウゴ</t>
    </rPh>
    <rPh sb="4" eb="5">
      <t>ジ</t>
    </rPh>
    <rPh sb="5" eb="7">
      <t>ホイク</t>
    </rPh>
    <rPh sb="7" eb="9">
      <t>ジギョウ</t>
    </rPh>
    <phoneticPr fontId="2"/>
  </si>
  <si>
    <t>子育て援助活動支援事業</t>
    <rPh sb="0" eb="2">
      <t>コソダ</t>
    </rPh>
    <rPh sb="3" eb="5">
      <t>エンジョ</t>
    </rPh>
    <rPh sb="5" eb="7">
      <t>カツドウ</t>
    </rPh>
    <rPh sb="7" eb="9">
      <t>シエン</t>
    </rPh>
    <rPh sb="9" eb="11">
      <t>ジギョウ</t>
    </rPh>
    <phoneticPr fontId="2"/>
  </si>
  <si>
    <t>確保方策</t>
    <phoneticPr fontId="2"/>
  </si>
  <si>
    <t>確保方策
（人日）</t>
    <phoneticPr fontId="2"/>
  </si>
  <si>
    <t>-</t>
  </si>
  <si>
    <t>（参考）左の表の実績値の算出根拠</t>
    <rPh sb="1" eb="3">
      <t>サンコウ</t>
    </rPh>
    <rPh sb="4" eb="5">
      <t>ヒダリ</t>
    </rPh>
    <rPh sb="6" eb="7">
      <t>ヒョウ</t>
    </rPh>
    <rPh sb="8" eb="10">
      <t>ジッセキ</t>
    </rPh>
    <rPh sb="10" eb="11">
      <t>チ</t>
    </rPh>
    <rPh sb="12" eb="14">
      <t>サンシュツ</t>
    </rPh>
    <rPh sb="14" eb="16">
      <t>コンキョ</t>
    </rPh>
    <phoneticPr fontId="2"/>
  </si>
  <si>
    <t>支援課母子保健型支援事業</t>
    <rPh sb="0" eb="2">
      <t>シエン</t>
    </rPh>
    <rPh sb="2" eb="3">
      <t>カ</t>
    </rPh>
    <rPh sb="3" eb="5">
      <t>ボシ</t>
    </rPh>
    <rPh sb="5" eb="7">
      <t>ホケン</t>
    </rPh>
    <rPh sb="7" eb="8">
      <t>ガタ</t>
    </rPh>
    <rPh sb="8" eb="10">
      <t>シエン</t>
    </rPh>
    <rPh sb="10" eb="12">
      <t>ジギョウ</t>
    </rPh>
    <phoneticPr fontId="2"/>
  </si>
  <si>
    <t>チラシ配布等も考慮した数</t>
    <rPh sb="3" eb="5">
      <t>ハイフ</t>
    </rPh>
    <rPh sb="5" eb="6">
      <t>トウ</t>
    </rPh>
    <rPh sb="7" eb="9">
      <t>コウリョ</t>
    </rPh>
    <rPh sb="11" eb="12">
      <t>スウ</t>
    </rPh>
    <phoneticPr fontId="2"/>
  </si>
  <si>
    <t>支援センター事業全体数と親子元気ルーム数（チラシ配布やアンケートなどは含めていない）</t>
    <phoneticPr fontId="2"/>
  </si>
  <si>
    <t>年間活動数</t>
    <rPh sb="0" eb="2">
      <t>ネンカン</t>
    </rPh>
    <rPh sb="2" eb="4">
      <t>カツドウ</t>
    </rPh>
    <rPh sb="4" eb="5">
      <t>スウ</t>
    </rPh>
    <phoneticPr fontId="2"/>
  </si>
  <si>
    <t>３月利用者数×１２か月</t>
    <phoneticPr fontId="2"/>
  </si>
  <si>
    <t>一般型の定員×２０日×１２か月</t>
    <rPh sb="0" eb="3">
      <t>イッパンガタ</t>
    </rPh>
    <rPh sb="4" eb="6">
      <t>テイイン</t>
    </rPh>
    <rPh sb="9" eb="10">
      <t>ニチ</t>
    </rPh>
    <rPh sb="14" eb="15">
      <t>ゲツ</t>
    </rPh>
    <phoneticPr fontId="2"/>
  </si>
  <si>
    <t>２･３号定員×延長保育利用率20.7％</t>
    <rPh sb="3" eb="4">
      <t>ゴウ</t>
    </rPh>
    <rPh sb="4" eb="6">
      <t>テイイン</t>
    </rPh>
    <rPh sb="7" eb="9">
      <t>エンチョウ</t>
    </rPh>
    <rPh sb="9" eb="11">
      <t>ホイク</t>
    </rPh>
    <rPh sb="11" eb="14">
      <t>リヨウリツ</t>
    </rPh>
    <phoneticPr fontId="2"/>
  </si>
  <si>
    <t>３月実利用者数（国報告値）</t>
    <rPh sb="2" eb="3">
      <t>ジツ</t>
    </rPh>
    <rPh sb="3" eb="5">
      <t>リヨウ</t>
    </rPh>
    <rPh sb="5" eb="6">
      <t>シャ</t>
    </rPh>
    <rPh sb="6" eb="7">
      <t>スウ</t>
    </rPh>
    <rPh sb="8" eb="9">
      <t>クニ</t>
    </rPh>
    <rPh sb="9" eb="11">
      <t>ホウコク</t>
    </rPh>
    <rPh sb="11" eb="12">
      <t>チ</t>
    </rPh>
    <phoneticPr fontId="2"/>
  </si>
  <si>
    <t>ファミサポの病児緊急対応事業実績</t>
    <rPh sb="14" eb="16">
      <t>ジッセキ</t>
    </rPh>
    <phoneticPr fontId="2"/>
  </si>
  <si>
    <t>ファミサポ確保量</t>
    <rPh sb="5" eb="7">
      <t>カクホ</t>
    </rPh>
    <rPh sb="7" eb="8">
      <t>リョウ</t>
    </rPh>
    <phoneticPr fontId="2"/>
  </si>
  <si>
    <t>病児保育利用実績</t>
    <rPh sb="0" eb="1">
      <t>ビョウ</t>
    </rPh>
    <rPh sb="1" eb="2">
      <t>ジ</t>
    </rPh>
    <rPh sb="2" eb="4">
      <t>ホイク</t>
    </rPh>
    <rPh sb="4" eb="6">
      <t>リヨウ</t>
    </rPh>
    <rPh sb="6" eb="8">
      <t>ジッセキ</t>
    </rPh>
    <phoneticPr fontId="2"/>
  </si>
  <si>
    <t>実費徴収補足給付実績値</t>
    <rPh sb="0" eb="2">
      <t>ジッピ</t>
    </rPh>
    <rPh sb="2" eb="4">
      <t>チョウシュウ</t>
    </rPh>
    <rPh sb="4" eb="6">
      <t>ホソク</t>
    </rPh>
    <rPh sb="6" eb="8">
      <t>キュウフ</t>
    </rPh>
    <rPh sb="8" eb="10">
      <t>ジッセキ</t>
    </rPh>
    <rPh sb="10" eb="11">
      <t>チ</t>
    </rPh>
    <phoneticPr fontId="2"/>
  </si>
  <si>
    <t>児童クラブ利用児童数</t>
    <rPh sb="0" eb="2">
      <t>ジドウ</t>
    </rPh>
    <rPh sb="5" eb="7">
      <t>リヨウ</t>
    </rPh>
    <rPh sb="7" eb="9">
      <t>ジドウ</t>
    </rPh>
    <rPh sb="9" eb="10">
      <t>スウ</t>
    </rPh>
    <phoneticPr fontId="2"/>
  </si>
  <si>
    <t>児童クラブ定員</t>
    <rPh sb="0" eb="2">
      <t>ジドウ</t>
    </rPh>
    <rPh sb="5" eb="7">
      <t>テイイン</t>
    </rPh>
    <phoneticPr fontId="2"/>
  </si>
  <si>
    <t>定員4人×365日</t>
    <rPh sb="0" eb="2">
      <t>テイイン</t>
    </rPh>
    <rPh sb="3" eb="4">
      <t>ニン</t>
    </rPh>
    <rPh sb="8" eb="9">
      <t>ニチ</t>
    </rPh>
    <phoneticPr fontId="2"/>
  </si>
  <si>
    <t>実施体制：　母子健康手帳交付時等に受診券を配布し、保健師による受診勧奨と保健指導を実施する。</t>
    <rPh sb="6" eb="8">
      <t>ボシ</t>
    </rPh>
    <rPh sb="8" eb="10">
      <t>ケンコウ</t>
    </rPh>
    <rPh sb="10" eb="12">
      <t>テチョウ</t>
    </rPh>
    <rPh sb="12" eb="14">
      <t>コウフ</t>
    </rPh>
    <rPh sb="14" eb="15">
      <t>ジ</t>
    </rPh>
    <rPh sb="15" eb="16">
      <t>トウ</t>
    </rPh>
    <rPh sb="17" eb="19">
      <t>ジュシン</t>
    </rPh>
    <rPh sb="19" eb="20">
      <t>ケン</t>
    </rPh>
    <rPh sb="21" eb="23">
      <t>ハイフ</t>
    </rPh>
    <rPh sb="25" eb="28">
      <t>ホケンシ</t>
    </rPh>
    <rPh sb="31" eb="33">
      <t>ジュシン</t>
    </rPh>
    <rPh sb="33" eb="35">
      <t>カンショウ</t>
    </rPh>
    <rPh sb="36" eb="38">
      <t>ホケン</t>
    </rPh>
    <rPh sb="38" eb="39">
      <t>シ</t>
    </rPh>
    <rPh sb="39" eb="40">
      <t>ミチビ</t>
    </rPh>
    <rPh sb="41" eb="43">
      <t>ジッシ</t>
    </rPh>
    <phoneticPr fontId="2"/>
  </si>
  <si>
    <t>平成27年度より、国の施策に基づき生活保護世帯への助成を行っています。そのほかの非課税世帯への助成については、必要に応じて検討していきます。</t>
    <rPh sb="9" eb="10">
      <t>クニ</t>
    </rPh>
    <rPh sb="11" eb="13">
      <t>シサク</t>
    </rPh>
    <rPh sb="14" eb="15">
      <t>モト</t>
    </rPh>
    <rPh sb="17" eb="19">
      <t>セイカツ</t>
    </rPh>
    <phoneticPr fontId="2"/>
  </si>
  <si>
    <t>利用実績</t>
    <rPh sb="0" eb="1">
      <t>リヨウ</t>
    </rPh>
    <rPh sb="1" eb="3">
      <t>ジッセキ</t>
    </rPh>
    <phoneticPr fontId="2"/>
  </si>
  <si>
    <t>確保実績</t>
    <rPh sb="0" eb="1">
      <t>カクホ</t>
    </rPh>
    <rPh sb="1" eb="3">
      <t>ジッセキ</t>
    </rPh>
    <phoneticPr fontId="2"/>
  </si>
  <si>
    <t>量の見込み（か所）</t>
  </si>
  <si>
    <t>量の見込み（人日）</t>
  </si>
  <si>
    <t>量の見込み</t>
  </si>
  <si>
    <t>不定期</t>
  </si>
  <si>
    <t>常時</t>
  </si>
  <si>
    <t>低学年</t>
  </si>
  <si>
    <t>高学年</t>
  </si>
  <si>
    <t>小計</t>
  </si>
  <si>
    <t>（２）保育所（園）・認定こども園など【２号認定、3～5歳児】</t>
    <phoneticPr fontId="2"/>
  </si>
  <si>
    <t>（３）保育所（園）・認定こども園など【３号認定、0～2歳児】</t>
    <phoneticPr fontId="2"/>
  </si>
  <si>
    <t>H27年度</t>
    <phoneticPr fontId="2"/>
  </si>
  <si>
    <t>-</t>
    <phoneticPr fontId="2"/>
  </si>
  <si>
    <t>①量の見込み（３号認定）</t>
    <phoneticPr fontId="2"/>
  </si>
  <si>
    <t>①量の見込み（2号認定）</t>
    <phoneticPr fontId="2"/>
  </si>
  <si>
    <t>①量の見込み</t>
    <phoneticPr fontId="2"/>
  </si>
  <si>
    <t>　認可外施設入所者数</t>
    <rPh sb="1" eb="3">
      <t>ニンカ</t>
    </rPh>
    <rPh sb="3" eb="4">
      <t>ガイ</t>
    </rPh>
    <rPh sb="4" eb="6">
      <t>シセツ</t>
    </rPh>
    <rPh sb="6" eb="9">
      <t>ニュウショシャ</t>
    </rPh>
    <rPh sb="9" eb="10">
      <t>スウ</t>
    </rPh>
    <phoneticPr fontId="2"/>
  </si>
  <si>
    <t>小計　ア</t>
    <rPh sb="0" eb="1">
      <t>ショウ</t>
    </rPh>
    <rPh sb="1" eb="2">
      <t>ケイ</t>
    </rPh>
    <phoneticPr fontId="2"/>
  </si>
  <si>
    <t>小計　イ</t>
    <rPh sb="0" eb="1">
      <t>ショウ</t>
    </rPh>
    <rPh sb="1" eb="2">
      <t>ケイ</t>
    </rPh>
    <phoneticPr fontId="2"/>
  </si>
  <si>
    <t>②確保方策</t>
    <phoneticPr fontId="2"/>
  </si>
  <si>
    <t>定員超過による受入数※2</t>
    <rPh sb="0" eb="2">
      <t>テイイン</t>
    </rPh>
    <rPh sb="2" eb="4">
      <t>チョウカ</t>
    </rPh>
    <rPh sb="7" eb="10">
      <t>ウケイレスウ</t>
    </rPh>
    <phoneticPr fontId="2"/>
  </si>
  <si>
    <t>地域型保育※3</t>
    <phoneticPr fontId="2"/>
  </si>
  <si>
    <t>合計(　イ　―　ア　)</t>
    <phoneticPr fontId="2"/>
  </si>
  <si>
    <t>③認可外保育施設※4</t>
    <phoneticPr fontId="2"/>
  </si>
  <si>
    <t>利用者支援事業
（※１）</t>
    <phoneticPr fontId="2"/>
  </si>
  <si>
    <t>地域子育て支援拠点事業
（※２）</t>
    <phoneticPr fontId="2"/>
  </si>
  <si>
    <t>確保
割合
(Ｂ/Ａ）</t>
    <rPh sb="0" eb="2">
      <t>カクホ</t>
    </rPh>
    <rPh sb="3" eb="5">
      <t>ワリアイ</t>
    </rPh>
    <phoneticPr fontId="2"/>
  </si>
  <si>
    <t>量の見込み
（人日）</t>
    <phoneticPr fontId="2"/>
  </si>
  <si>
    <t>利用実績</t>
    <rPh sb="0" eb="2">
      <t>リヨウ</t>
    </rPh>
    <rPh sb="2" eb="4">
      <t>ジッセキ</t>
    </rPh>
    <phoneticPr fontId="2"/>
  </si>
  <si>
    <t>確保量実績　Ｂ</t>
    <rPh sb="0" eb="1">
      <t>カクホ</t>
    </rPh>
    <rPh sb="1" eb="2">
      <t>リョウ</t>
    </rPh>
    <rPh sb="2" eb="4">
      <t>ジッセキ</t>
    </rPh>
    <phoneticPr fontId="2"/>
  </si>
  <si>
    <t>１号定員×２０日×１２か月ｏｒ
１施設あたりの月利用日数（130くらい）×施設数×１２か月</t>
    <rPh sb="1" eb="2">
      <t>ゴウ</t>
    </rPh>
    <rPh sb="2" eb="4">
      <t>テイイン</t>
    </rPh>
    <rPh sb="7" eb="8">
      <t>ニチ</t>
    </rPh>
    <rPh sb="12" eb="13">
      <t>ゲツ</t>
    </rPh>
    <rPh sb="17" eb="19">
      <t>シセツ</t>
    </rPh>
    <rPh sb="23" eb="24">
      <t>ツキ</t>
    </rPh>
    <rPh sb="24" eb="26">
      <t>リヨウ</t>
    </rPh>
    <rPh sb="26" eb="28">
      <t>ニッスウ</t>
    </rPh>
    <rPh sb="37" eb="40">
      <t>シセツスウ</t>
    </rPh>
    <rPh sb="44" eb="45">
      <t>ゲツ</t>
    </rPh>
    <phoneticPr fontId="2"/>
  </si>
  <si>
    <t>２号以上設定施設数</t>
    <rPh sb="1" eb="2">
      <t>ゴウ</t>
    </rPh>
    <rPh sb="2" eb="4">
      <t>イジョウ</t>
    </rPh>
    <rPh sb="4" eb="6">
      <t>セッテイ</t>
    </rPh>
    <rPh sb="6" eb="9">
      <t>シセツスウ</t>
    </rPh>
    <phoneticPr fontId="2"/>
  </si>
  <si>
    <t>本市においては、該当事業がないため未実施ですが、必要に応じて検討を行います。</t>
    <rPh sb="0" eb="1">
      <t>ホン</t>
    </rPh>
    <rPh sb="1" eb="2">
      <t>シ</t>
    </rPh>
    <rPh sb="8" eb="10">
      <t>ガイトウ</t>
    </rPh>
    <rPh sb="10" eb="12">
      <t>ジギョウ</t>
    </rPh>
    <rPh sb="17" eb="20">
      <t>ミジッシ</t>
    </rPh>
    <rPh sb="33" eb="34">
      <t>オコナ</t>
    </rPh>
    <phoneticPr fontId="2"/>
  </si>
  <si>
    <t>確保量
実　績</t>
    <rPh sb="0" eb="2">
      <t>カクホ</t>
    </rPh>
    <rPh sb="2" eb="3">
      <t>リョウ</t>
    </rPh>
    <rPh sb="4" eb="5">
      <t>ジツ</t>
    </rPh>
    <rPh sb="6" eb="7">
      <t>イサオ</t>
    </rPh>
    <phoneticPr fontId="2"/>
  </si>
  <si>
    <t>利用実績
Ｃ</t>
    <rPh sb="0" eb="2">
      <t>リヨウ</t>
    </rPh>
    <rPh sb="2" eb="4">
      <t>ジッセキ</t>
    </rPh>
    <phoneticPr fontId="2"/>
  </si>
  <si>
    <t>（参考）
利用率
（Ｃ/Ｂ）</t>
    <rPh sb="1" eb="3">
      <t>サンコウ</t>
    </rPh>
    <rPh sb="5" eb="7">
      <t>リヨウ</t>
    </rPh>
    <rPh sb="7" eb="8">
      <t>リツ</t>
    </rPh>
    <phoneticPr fontId="2"/>
  </si>
  <si>
    <t>確保量
実　績
Ｂ</t>
    <rPh sb="0" eb="2">
      <t>カクホ</t>
    </rPh>
    <rPh sb="2" eb="3">
      <t>リョウ</t>
    </rPh>
    <rPh sb="4" eb="5">
      <t>ジツ</t>
    </rPh>
    <rPh sb="6" eb="7">
      <t>イサオ</t>
    </rPh>
    <phoneticPr fontId="2"/>
  </si>
  <si>
    <t>２９年度の会議において修正報告</t>
    <rPh sb="2" eb="4">
      <t>ネンド</t>
    </rPh>
    <rPh sb="5" eb="7">
      <t>カイギ</t>
    </rPh>
    <rPh sb="11" eb="13">
      <t>シュウセイ</t>
    </rPh>
    <rPh sb="13" eb="15">
      <t>ホウコク</t>
    </rPh>
    <phoneticPr fontId="2"/>
  </si>
  <si>
    <t>※平成２７年度の放課後児童健全育成事業の実績を2775→2874へ変更（前橋市の福祉に合わせる）</t>
    <rPh sb="1" eb="3">
      <t>ヘイセイ</t>
    </rPh>
    <rPh sb="5" eb="7">
      <t>ネンド</t>
    </rPh>
    <rPh sb="8" eb="11">
      <t>ホウカゴ</t>
    </rPh>
    <rPh sb="11" eb="13">
      <t>ジドウ</t>
    </rPh>
    <rPh sb="13" eb="15">
      <t>ケンゼン</t>
    </rPh>
    <rPh sb="15" eb="17">
      <t>イクセイ</t>
    </rPh>
    <rPh sb="17" eb="19">
      <t>ジギョウ</t>
    </rPh>
    <rPh sb="20" eb="22">
      <t>ジッセキ</t>
    </rPh>
    <rPh sb="33" eb="35">
      <t>ヘンコウ</t>
    </rPh>
    <rPh sb="36" eb="39">
      <t>マエバシシ</t>
    </rPh>
    <rPh sb="40" eb="42">
      <t>フクシ</t>
    </rPh>
    <rPh sb="43" eb="44">
      <t>ア</t>
    </rPh>
    <phoneticPr fontId="2"/>
  </si>
  <si>
    <t>充足率
（Ｃ/Ａ）</t>
    <rPh sb="0" eb="3">
      <t>ジュウソクリツ</t>
    </rPh>
    <phoneticPr fontId="2"/>
  </si>
  <si>
    <t>※幼稚園型の一時預かりの計画値がH29に激減するのは、制度開始前の計画策定時においては常時保育が必要な場合は２号認定であるとし、保育料などから１号認定をあえて選択する保護者がいると想定していなかったため。</t>
    <phoneticPr fontId="2"/>
  </si>
  <si>
    <t>H28年度</t>
    <phoneticPr fontId="2"/>
  </si>
  <si>
    <t>H28年度</t>
    <phoneticPr fontId="2"/>
  </si>
  <si>
    <t>H29年度実績</t>
    <rPh sb="3" eb="5">
      <t>ネンド</t>
    </rPh>
    <rPh sb="4" eb="6">
      <t>ジッセキ</t>
    </rPh>
    <phoneticPr fontId="2"/>
  </si>
  <si>
    <t>合計</t>
    <rPh sb="0" eb="2">
      <t>ゴウケイ</t>
    </rPh>
    <phoneticPr fontId="2"/>
  </si>
  <si>
    <t>H30年度
Ａ</t>
    <phoneticPr fontId="2"/>
  </si>
  <si>
    <t>H29年度</t>
    <phoneticPr fontId="2"/>
  </si>
  <si>
    <t>H30年度実績</t>
    <rPh sb="3" eb="5">
      <t>ネンド</t>
    </rPh>
    <rPh sb="4" eb="6">
      <t>ジッセキ</t>
    </rPh>
    <phoneticPr fontId="2"/>
  </si>
  <si>
    <t>H30年度（Ａ）</t>
    <phoneticPr fontId="2"/>
  </si>
  <si>
    <t>Ｈ２９年度　
実績</t>
    <rPh sb="3" eb="5">
      <t>ネンド</t>
    </rPh>
    <rPh sb="7" eb="9">
      <t>ジッセキ</t>
    </rPh>
    <phoneticPr fontId="2"/>
  </si>
  <si>
    <t>Ｈ３０年度　
実績（Ｂ）</t>
    <rPh sb="3" eb="5">
      <t>ネンド</t>
    </rPh>
    <rPh sb="7" eb="9">
      <t>ジッセキ</t>
    </rPh>
    <phoneticPr fontId="2"/>
  </si>
  <si>
    <t>H30年度（Ａ）</t>
    <phoneticPr fontId="2"/>
  </si>
  <si>
    <t>H29年度</t>
    <phoneticPr fontId="2"/>
  </si>
  <si>
    <t>H29年度</t>
    <phoneticPr fontId="2"/>
  </si>
  <si>
    <t>H30年度（Ａ）</t>
    <phoneticPr fontId="2"/>
  </si>
  <si>
    <t>H29年度</t>
    <phoneticPr fontId="2"/>
  </si>
  <si>
    <t>H30年度（Ａ）</t>
    <phoneticPr fontId="2"/>
  </si>
  <si>
    <t>令和2年度</t>
    <rPh sb="0" eb="2">
      <t>レイワ</t>
    </rPh>
    <rPh sb="3" eb="5">
      <t>ネンド</t>
    </rPh>
    <phoneticPr fontId="2"/>
  </si>
  <si>
    <t>令和2年度
量の見込み</t>
    <rPh sb="0" eb="2">
      <t>レイワ</t>
    </rPh>
    <rPh sb="3" eb="5">
      <t>ネンド</t>
    </rPh>
    <rPh sb="6" eb="7">
      <t>リョウ</t>
    </rPh>
    <rPh sb="8" eb="10">
      <t>ミコ</t>
    </rPh>
    <phoneticPr fontId="2"/>
  </si>
  <si>
    <t>前回算出方法</t>
    <rPh sb="0" eb="2">
      <t>ゼンカイ</t>
    </rPh>
    <rPh sb="2" eb="4">
      <t>サンシュツ</t>
    </rPh>
    <rPh sb="4" eb="6">
      <t>ホウホウ</t>
    </rPh>
    <phoneticPr fontId="2"/>
  </si>
  <si>
    <t>ニーズ調査</t>
    <rPh sb="3" eb="5">
      <t>チョウサ</t>
    </rPh>
    <phoneticPr fontId="2"/>
  </si>
  <si>
    <t>人口推計</t>
    <rPh sb="0" eb="2">
      <t>ジンコウ</t>
    </rPh>
    <rPh sb="2" eb="4">
      <t>スイケイ</t>
    </rPh>
    <phoneticPr fontId="2"/>
  </si>
  <si>
    <t>実績値</t>
    <rPh sb="0" eb="3">
      <t>ジッセキチ</t>
    </rPh>
    <phoneticPr fontId="2"/>
  </si>
  <si>
    <t>？</t>
    <phoneticPr fontId="2"/>
  </si>
  <si>
    <t>病児・病後児との計</t>
    <rPh sb="0" eb="2">
      <t>ビョウジ</t>
    </rPh>
    <rPh sb="3" eb="5">
      <t>ビョウゴ</t>
    </rPh>
    <rPh sb="5" eb="6">
      <t>ジ</t>
    </rPh>
    <rPh sb="8" eb="9">
      <t>ケイ</t>
    </rPh>
    <phoneticPr fontId="2"/>
  </si>
  <si>
    <t>事業計画Ⅱ</t>
    <rPh sb="0" eb="1">
      <t>ジギョウ</t>
    </rPh>
    <rPh sb="1" eb="3">
      <t>ケイカク</t>
    </rPh>
    <phoneticPr fontId="2"/>
  </si>
  <si>
    <t>前回の量の見込み算出方法</t>
    <rPh sb="0" eb="2">
      <t>ゼンカイ</t>
    </rPh>
    <rPh sb="3" eb="4">
      <t>リョウ</t>
    </rPh>
    <rPh sb="5" eb="7">
      <t>ミコ</t>
    </rPh>
    <rPh sb="8" eb="10">
      <t>サンシュツ</t>
    </rPh>
    <rPh sb="10" eb="12">
      <t>ホウホウ</t>
    </rPh>
    <phoneticPr fontId="2"/>
  </si>
  <si>
    <t>第Ⅰ期事業計画</t>
    <rPh sb="0" eb="1">
      <t>ダイ</t>
    </rPh>
    <rPh sb="2" eb="3">
      <t>キ</t>
    </rPh>
    <rPh sb="3" eb="5">
      <t>ジギョウ</t>
    </rPh>
    <rPh sb="5" eb="7">
      <t>ケイカク</t>
    </rPh>
    <phoneticPr fontId="2"/>
  </si>
  <si>
    <t>（１）幼稚園・認定こども園【１号及び２号相当、3～5歳児】</t>
    <rPh sb="20" eb="22">
      <t>ソウトウ</t>
    </rPh>
    <phoneticPr fontId="2"/>
  </si>
  <si>
    <t>※確保割合については、平成３０年度の確保方策に対する平成３０年度の確保量実績の割合です。</t>
    <rPh sb="1" eb="3">
      <t>カクホ</t>
    </rPh>
    <rPh sb="3" eb="5">
      <t>ワリアイ</t>
    </rPh>
    <rPh sb="11" eb="13">
      <t>ヘイセイ</t>
    </rPh>
    <rPh sb="15" eb="17">
      <t>ネンド</t>
    </rPh>
    <rPh sb="18" eb="20">
      <t>カクホ</t>
    </rPh>
    <rPh sb="20" eb="22">
      <t>ホウサク</t>
    </rPh>
    <rPh sb="23" eb="24">
      <t>タイ</t>
    </rPh>
    <rPh sb="26" eb="28">
      <t>ヘイセイ</t>
    </rPh>
    <rPh sb="30" eb="32">
      <t>ネンド</t>
    </rPh>
    <rPh sb="33" eb="35">
      <t>カクホ</t>
    </rPh>
    <rPh sb="35" eb="36">
      <t>リョウ</t>
    </rPh>
    <rPh sb="36" eb="38">
      <t>ジッセキ</t>
    </rPh>
    <rPh sb="39" eb="41">
      <t>ワリアイ</t>
    </rPh>
    <phoneticPr fontId="2"/>
  </si>
  <si>
    <t>※充足率については、平成３０年度の量の見込み数に対する平成３０年度の利用実績の割合です。</t>
    <rPh sb="1" eb="4">
      <t>ジュウソクリツ</t>
    </rPh>
    <rPh sb="10" eb="12">
      <t>ヘイセイ</t>
    </rPh>
    <rPh sb="14" eb="16">
      <t>ネンド</t>
    </rPh>
    <rPh sb="17" eb="18">
      <t>リョウ</t>
    </rPh>
    <rPh sb="19" eb="21">
      <t>ミコ</t>
    </rPh>
    <rPh sb="22" eb="23">
      <t>スウ</t>
    </rPh>
    <rPh sb="24" eb="25">
      <t>タイ</t>
    </rPh>
    <rPh sb="27" eb="29">
      <t>ヘイセイ</t>
    </rPh>
    <rPh sb="31" eb="33">
      <t>ネンド</t>
    </rPh>
    <rPh sb="34" eb="36">
      <t>リヨウ</t>
    </rPh>
    <rPh sb="36" eb="38">
      <t>ジッセキ</t>
    </rPh>
    <rPh sb="39" eb="41">
      <t>ワリアイ</t>
    </rPh>
    <phoneticPr fontId="2"/>
  </si>
  <si>
    <t>※２…地域子育て支援拠点事業における確保量実績とは、支援拠点の宣伝も含めた活動量を実績としています。</t>
    <rPh sb="3" eb="5">
      <t>チイキ</t>
    </rPh>
    <rPh sb="5" eb="7">
      <t>コソダ</t>
    </rPh>
    <rPh sb="8" eb="10">
      <t>シエン</t>
    </rPh>
    <rPh sb="10" eb="12">
      <t>キョテン</t>
    </rPh>
    <rPh sb="12" eb="14">
      <t>ジギョウ</t>
    </rPh>
    <rPh sb="18" eb="20">
      <t>カクホ</t>
    </rPh>
    <rPh sb="20" eb="21">
      <t>リョウ</t>
    </rPh>
    <rPh sb="21" eb="23">
      <t>ジッセキ</t>
    </rPh>
    <rPh sb="26" eb="28">
      <t>シエン</t>
    </rPh>
    <rPh sb="28" eb="30">
      <t>キョテン</t>
    </rPh>
    <rPh sb="31" eb="33">
      <t>センデン</t>
    </rPh>
    <rPh sb="34" eb="35">
      <t>フク</t>
    </rPh>
    <rPh sb="37" eb="39">
      <t>カツドウ</t>
    </rPh>
    <rPh sb="39" eb="40">
      <t>リョウ</t>
    </rPh>
    <rPh sb="41" eb="43">
      <t>ジッセキ</t>
    </rPh>
    <phoneticPr fontId="2"/>
  </si>
  <si>
    <t>※１…利用者支援事業のＨ３０年度実績の「２」については、母子保健型の利用支援（母子保健コーディネーター）と特定型の利用支援（保育コンシェルジュ）の配置によるものです。</t>
    <rPh sb="3" eb="6">
      <t>リヨウシャ</t>
    </rPh>
    <rPh sb="6" eb="8">
      <t>シエン</t>
    </rPh>
    <rPh sb="8" eb="10">
      <t>ジギョウ</t>
    </rPh>
    <rPh sb="14" eb="16">
      <t>ネンド</t>
    </rPh>
    <rPh sb="16" eb="18">
      <t>ジッセキ</t>
    </rPh>
    <rPh sb="28" eb="30">
      <t>ボシ</t>
    </rPh>
    <rPh sb="30" eb="32">
      <t>ホケン</t>
    </rPh>
    <rPh sb="32" eb="33">
      <t>ガタ</t>
    </rPh>
    <rPh sb="34" eb="36">
      <t>リヨウ</t>
    </rPh>
    <rPh sb="36" eb="38">
      <t>シエン</t>
    </rPh>
    <rPh sb="39" eb="41">
      <t>ボシ</t>
    </rPh>
    <rPh sb="41" eb="43">
      <t>ホケン</t>
    </rPh>
    <rPh sb="53" eb="56">
      <t>トクテイガタ</t>
    </rPh>
    <rPh sb="57" eb="59">
      <t>リヨウ</t>
    </rPh>
    <rPh sb="59" eb="61">
      <t>シエン</t>
    </rPh>
    <rPh sb="62" eb="64">
      <t>ホイク</t>
    </rPh>
    <rPh sb="73" eb="75">
      <t>ハイチ</t>
    </rPh>
    <phoneticPr fontId="2"/>
  </si>
  <si>
    <r>
      <rPr>
        <b/>
        <sz val="14"/>
        <color rgb="FF0000FF"/>
        <rFont val="ＭＳ Ｐゴシック"/>
        <family val="3"/>
        <charset val="128"/>
      </rPr>
      <t>計画期間における</t>
    </r>
    <r>
      <rPr>
        <b/>
        <sz val="14"/>
        <rFont val="ＭＳ Ｐゴシック"/>
        <family val="3"/>
        <charset val="128"/>
      </rPr>
      <t>年齢各歳別人口</t>
    </r>
    <rPh sb="0" eb="2">
      <t>ケイカク</t>
    </rPh>
    <rPh sb="2" eb="4">
      <t>キカン</t>
    </rPh>
    <rPh sb="8" eb="10">
      <t>ネンレイ</t>
    </rPh>
    <rPh sb="10" eb="11">
      <t>カク</t>
    </rPh>
    <rPh sb="11" eb="12">
      <t>サイ</t>
    </rPh>
    <rPh sb="12" eb="13">
      <t>ベツ</t>
    </rPh>
    <rPh sb="13" eb="15">
      <t>ジンコウ</t>
    </rPh>
    <phoneticPr fontId="29"/>
  </si>
  <si>
    <t>シートＣ</t>
    <phoneticPr fontId="29"/>
  </si>
  <si>
    <t>本市統計</t>
    <rPh sb="0" eb="2">
      <t>ホンシ</t>
    </rPh>
    <rPh sb="2" eb="4">
      <t>トウケイ</t>
    </rPh>
    <phoneticPr fontId="29"/>
  </si>
  <si>
    <t>年齢</t>
    <rPh sb="0" eb="2">
      <t>ネンレイ</t>
    </rPh>
    <phoneticPr fontId="29"/>
  </si>
  <si>
    <t>令和２年度</t>
    <rPh sb="0" eb="2">
      <t>レイワ</t>
    </rPh>
    <rPh sb="3" eb="5">
      <t>ネンド</t>
    </rPh>
    <phoneticPr fontId="29"/>
  </si>
  <si>
    <t>令和３年度</t>
    <rPh sb="0" eb="2">
      <t>レイワ</t>
    </rPh>
    <rPh sb="3" eb="5">
      <t>ネンド</t>
    </rPh>
    <phoneticPr fontId="29"/>
  </si>
  <si>
    <t>令和４年度</t>
    <rPh sb="0" eb="2">
      <t>レイワ</t>
    </rPh>
    <rPh sb="3" eb="5">
      <t>ネンド</t>
    </rPh>
    <phoneticPr fontId="29"/>
  </si>
  <si>
    <t>令和５年度</t>
    <rPh sb="0" eb="2">
      <t>レイワ</t>
    </rPh>
    <rPh sb="3" eb="5">
      <t>ネンド</t>
    </rPh>
    <phoneticPr fontId="29"/>
  </si>
  <si>
    <t>令和６年度</t>
    <rPh sb="0" eb="2">
      <t>レイワ</t>
    </rPh>
    <rPh sb="3" eb="5">
      <t>ネンド</t>
    </rPh>
    <phoneticPr fontId="29"/>
  </si>
  <si>
    <t>平成２７年度</t>
    <rPh sb="0" eb="2">
      <t>ヘイセイ</t>
    </rPh>
    <rPh sb="4" eb="6">
      <t>ネンド</t>
    </rPh>
    <phoneticPr fontId="29"/>
  </si>
  <si>
    <t>平成２８年度</t>
    <rPh sb="0" eb="2">
      <t>ヘイセイ</t>
    </rPh>
    <rPh sb="4" eb="6">
      <t>ネンド</t>
    </rPh>
    <phoneticPr fontId="29"/>
  </si>
  <si>
    <t>平成２９年度</t>
    <rPh sb="0" eb="2">
      <t>ヘイセイ</t>
    </rPh>
    <rPh sb="4" eb="6">
      <t>ネンド</t>
    </rPh>
    <phoneticPr fontId="29"/>
  </si>
  <si>
    <t>平成３０年度</t>
    <rPh sb="0" eb="2">
      <t>ヘイセイ</t>
    </rPh>
    <rPh sb="4" eb="6">
      <t>ネンド</t>
    </rPh>
    <phoneticPr fontId="29"/>
  </si>
  <si>
    <t>平成３１年度</t>
    <rPh sb="0" eb="2">
      <t>ヘイセイ</t>
    </rPh>
    <rPh sb="4" eb="6">
      <t>ネンド</t>
    </rPh>
    <phoneticPr fontId="29"/>
  </si>
  <si>
    <t>０歳</t>
    <rPh sb="1" eb="2">
      <t>サイ</t>
    </rPh>
    <phoneticPr fontId="29"/>
  </si>
  <si>
    <t>１歳</t>
    <rPh sb="1" eb="2">
      <t>サイ</t>
    </rPh>
    <phoneticPr fontId="29"/>
  </si>
  <si>
    <t>２歳</t>
    <phoneticPr fontId="29"/>
  </si>
  <si>
    <t>３歳</t>
    <rPh sb="1" eb="2">
      <t>サイ</t>
    </rPh>
    <phoneticPr fontId="29"/>
  </si>
  <si>
    <t>４歳</t>
    <rPh sb="1" eb="2">
      <t>サイ</t>
    </rPh>
    <phoneticPr fontId="29"/>
  </si>
  <si>
    <t>５歳</t>
    <rPh sb="1" eb="2">
      <t>サイ</t>
    </rPh>
    <phoneticPr fontId="29"/>
  </si>
  <si>
    <t>６歳</t>
    <rPh sb="1" eb="2">
      <t>サイ</t>
    </rPh>
    <phoneticPr fontId="29"/>
  </si>
  <si>
    <t>７歳</t>
    <rPh sb="1" eb="2">
      <t>サイ</t>
    </rPh>
    <phoneticPr fontId="29"/>
  </si>
  <si>
    <t>８歳</t>
    <rPh sb="1" eb="2">
      <t>サイ</t>
    </rPh>
    <phoneticPr fontId="29"/>
  </si>
  <si>
    <t>９歳</t>
    <rPh sb="1" eb="2">
      <t>サイ</t>
    </rPh>
    <phoneticPr fontId="29"/>
  </si>
  <si>
    <t>１０歳</t>
    <rPh sb="2" eb="3">
      <t>サイ</t>
    </rPh>
    <phoneticPr fontId="29"/>
  </si>
  <si>
    <t>１１歳</t>
    <rPh sb="2" eb="3">
      <t>サイ</t>
    </rPh>
    <phoneticPr fontId="29"/>
  </si>
  <si>
    <t>国立社会保障・人口問題研究所の推計値</t>
    <phoneticPr fontId="29"/>
  </si>
  <si>
    <t>３歳以上の人口に対する１・２号いずれかの認定を受ける者の割合</t>
    <rPh sb="0" eb="1">
      <t>サイ</t>
    </rPh>
    <rPh sb="1" eb="3">
      <t>イジョウ</t>
    </rPh>
    <rPh sb="4" eb="6">
      <t>ジンコウ</t>
    </rPh>
    <rPh sb="7" eb="8">
      <t>タイ</t>
    </rPh>
    <rPh sb="13" eb="14">
      <t>ゴウ</t>
    </rPh>
    <rPh sb="20" eb="22">
      <t>ニンテイ</t>
    </rPh>
    <rPh sb="23" eb="24">
      <t>ウ</t>
    </rPh>
    <rPh sb="26" eb="27">
      <t>モノ</t>
    </rPh>
    <rPh sb="27" eb="29">
      <t>ワリアイ</t>
    </rPh>
    <phoneticPr fontId="2"/>
  </si>
  <si>
    <t>資料１</t>
    <rPh sb="0" eb="2">
      <t>シリョウ</t>
    </rPh>
    <phoneticPr fontId="2"/>
  </si>
  <si>
    <t>資料２</t>
    <rPh sb="0" eb="2">
      <t>シリョウ</t>
    </rPh>
    <phoneticPr fontId="2"/>
  </si>
  <si>
    <t>-</t>
    <phoneticPr fontId="2"/>
  </si>
  <si>
    <t>充足率(Ｂ/Ａ）
※5</t>
    <rPh sb="0" eb="3">
      <t>ジュウソクリツ</t>
    </rPh>
    <phoneticPr fontId="2"/>
  </si>
  <si>
    <t>計画に対する
'充足率(Ｂ/Ａ）
※3</t>
    <rPh sb="0" eb="1">
      <t>ケイカク</t>
    </rPh>
    <rPh sb="2" eb="3">
      <t>タイ</t>
    </rPh>
    <rPh sb="7" eb="10">
      <t>ジュウソクリツ</t>
    </rPh>
    <phoneticPr fontId="2"/>
  </si>
  <si>
    <t>※1　認定こども園、保育所（園）の合計数です。</t>
    <rPh sb="17" eb="19">
      <t>ゴウケイ</t>
    </rPh>
    <rPh sb="19" eb="20">
      <t>スウ</t>
    </rPh>
    <phoneticPr fontId="2"/>
  </si>
  <si>
    <t>※2　施設の配置や面積の最低基準を守りつつ、なお余裕がある場合に定員以上に受入れられる児童数（弾力運用という）を指します。</t>
    <rPh sb="3" eb="5">
      <t>シセツ</t>
    </rPh>
    <rPh sb="6" eb="8">
      <t>ハイチ</t>
    </rPh>
    <rPh sb="9" eb="11">
      <t>メンセキ</t>
    </rPh>
    <rPh sb="12" eb="14">
      <t>サイテイ</t>
    </rPh>
    <rPh sb="14" eb="16">
      <t>キジュン</t>
    </rPh>
    <rPh sb="17" eb="18">
      <t>マモ</t>
    </rPh>
    <rPh sb="24" eb="26">
      <t>ヨユウ</t>
    </rPh>
    <rPh sb="29" eb="31">
      <t>バアイ</t>
    </rPh>
    <rPh sb="32" eb="34">
      <t>テイイン</t>
    </rPh>
    <rPh sb="34" eb="36">
      <t>イジョウ</t>
    </rPh>
    <rPh sb="37" eb="39">
      <t>ウケイ</t>
    </rPh>
    <rPh sb="43" eb="45">
      <t>ジドウ</t>
    </rPh>
    <rPh sb="45" eb="46">
      <t>スウ</t>
    </rPh>
    <rPh sb="47" eb="49">
      <t>ダンリョク</t>
    </rPh>
    <rPh sb="49" eb="51">
      <t>ウンヨウ</t>
    </rPh>
    <rPh sb="56" eb="57">
      <t>サ</t>
    </rPh>
    <phoneticPr fontId="2"/>
  </si>
  <si>
    <t>※3　子ども・子育て支援新制度において新設された認可施設の類型（小規模保育や事業所内保育など）を指します。2019年7月現在、本市に該当施設はありません。</t>
    <rPh sb="3" eb="4">
      <t>コ</t>
    </rPh>
    <rPh sb="7" eb="9">
      <t>コソダ</t>
    </rPh>
    <rPh sb="10" eb="12">
      <t>シエン</t>
    </rPh>
    <rPh sb="12" eb="15">
      <t>シンセイド</t>
    </rPh>
    <rPh sb="19" eb="21">
      <t>シンセツ</t>
    </rPh>
    <rPh sb="24" eb="26">
      <t>ニンカ</t>
    </rPh>
    <rPh sb="26" eb="28">
      <t>シセツ</t>
    </rPh>
    <rPh sb="29" eb="31">
      <t>ルイケイ</t>
    </rPh>
    <rPh sb="32" eb="35">
      <t>ショウキボ</t>
    </rPh>
    <rPh sb="35" eb="37">
      <t>ホイク</t>
    </rPh>
    <rPh sb="38" eb="41">
      <t>ジギョウショ</t>
    </rPh>
    <rPh sb="41" eb="42">
      <t>ナイ</t>
    </rPh>
    <rPh sb="42" eb="44">
      <t>ホイク</t>
    </rPh>
    <rPh sb="48" eb="49">
      <t>サ</t>
    </rPh>
    <rPh sb="57" eb="58">
      <t>ネン</t>
    </rPh>
    <rPh sb="59" eb="60">
      <t>ガツ</t>
    </rPh>
    <rPh sb="60" eb="62">
      <t>ゲンザイ</t>
    </rPh>
    <rPh sb="63" eb="65">
      <t>ホンシ</t>
    </rPh>
    <rPh sb="66" eb="68">
      <t>ガイトウ</t>
    </rPh>
    <rPh sb="68" eb="70">
      <t>シセツ</t>
    </rPh>
    <phoneticPr fontId="2"/>
  </si>
  <si>
    <t>※4　市または県が一定の施設基準に基づき運営支援などを行っている認可外保育施設などを指します。</t>
    <rPh sb="42" eb="43">
      <t>サ</t>
    </rPh>
    <phoneticPr fontId="2"/>
  </si>
  <si>
    <t>２号相当
※1</t>
    <rPh sb="2" eb="4">
      <t>ソウトウ</t>
    </rPh>
    <phoneticPr fontId="2"/>
  </si>
  <si>
    <t>※　「実績」年度当初の年齢を基準とした毎年度３月１日の数値を示します。</t>
    <rPh sb="3" eb="5">
      <t>ジッセキ</t>
    </rPh>
    <rPh sb="6" eb="8">
      <t>ネンド</t>
    </rPh>
    <rPh sb="8" eb="10">
      <t>トウショ</t>
    </rPh>
    <rPh sb="11" eb="13">
      <t>ネンレイ</t>
    </rPh>
    <rPh sb="14" eb="16">
      <t>キジュン</t>
    </rPh>
    <rPh sb="19" eb="22">
      <t>マイネンド</t>
    </rPh>
    <rPh sb="23" eb="24">
      <t>ツキ</t>
    </rPh>
    <rPh sb="25" eb="26">
      <t>ニチ</t>
    </rPh>
    <rPh sb="27" eb="29">
      <t>スウチ</t>
    </rPh>
    <rPh sb="30" eb="31">
      <t>シメ</t>
    </rPh>
    <phoneticPr fontId="2"/>
  </si>
  <si>
    <t>地域型保育※2</t>
    <phoneticPr fontId="2"/>
  </si>
  <si>
    <t>認可外保育施設※3</t>
    <phoneticPr fontId="2"/>
  </si>
  <si>
    <t>計画に対する
'充足率(Ｂ/Ａ）
※4</t>
    <rPh sb="0" eb="1">
      <t>ケイカク</t>
    </rPh>
    <rPh sb="2" eb="3">
      <t>タイ</t>
    </rPh>
    <rPh sb="7" eb="10">
      <t>ジュウソクリツ</t>
    </rPh>
    <phoneticPr fontId="2"/>
  </si>
  <si>
    <t>※3　市または県が一定の施設基準に基づき運営支援などを行っている認可外保育施設などを指します。</t>
    <phoneticPr fontId="2"/>
  </si>
  <si>
    <t>※2　子ども・子育て支援新制度において新設された認可施設の類型（小規模保育や事業所内保育など）を指します。2019年7月現在、本市に該当施設はありません。</t>
    <rPh sb="3" eb="4">
      <t>コ</t>
    </rPh>
    <rPh sb="7" eb="9">
      <t>コソダ</t>
    </rPh>
    <rPh sb="10" eb="12">
      <t>シエン</t>
    </rPh>
    <rPh sb="12" eb="15">
      <t>シンセイド</t>
    </rPh>
    <rPh sb="19" eb="21">
      <t>シンセツ</t>
    </rPh>
    <rPh sb="24" eb="26">
      <t>ニンカ</t>
    </rPh>
    <rPh sb="26" eb="28">
      <t>シセツ</t>
    </rPh>
    <rPh sb="29" eb="31">
      <t>ルイケイ</t>
    </rPh>
    <rPh sb="32" eb="35">
      <t>ショウキボ</t>
    </rPh>
    <rPh sb="35" eb="37">
      <t>ホイク</t>
    </rPh>
    <rPh sb="38" eb="41">
      <t>ジギョウショ</t>
    </rPh>
    <rPh sb="41" eb="42">
      <t>ナイ</t>
    </rPh>
    <rPh sb="42" eb="44">
      <t>ホイク</t>
    </rPh>
    <rPh sb="48" eb="49">
      <t>サ</t>
    </rPh>
    <rPh sb="57" eb="58">
      <t>ネン</t>
    </rPh>
    <rPh sb="59" eb="60">
      <t>ガツ</t>
    </rPh>
    <rPh sb="60" eb="62">
      <t>ゲンザイ</t>
    </rPh>
    <rPh sb="63" eb="65">
      <t>ホンシ</t>
    </rPh>
    <rPh sb="66" eb="68">
      <t>ガイトウ</t>
    </rPh>
    <rPh sb="68" eb="70">
      <t>シセツ</t>
    </rPh>
    <phoneticPr fontId="2"/>
  </si>
  <si>
    <t>※　「確保方策」は受け皿を意味し、事業計画では各施設の最大受入可能人数を想定した数値であり、年度ごとの実績では実際の総定員数を示します。</t>
    <rPh sb="3" eb="5">
      <t>カクホ</t>
    </rPh>
    <rPh sb="5" eb="7">
      <t>ホウサク</t>
    </rPh>
    <rPh sb="9" eb="10">
      <t>ウ</t>
    </rPh>
    <rPh sb="11" eb="12">
      <t>ザラ</t>
    </rPh>
    <rPh sb="13" eb="15">
      <t>イミ</t>
    </rPh>
    <rPh sb="40" eb="42">
      <t>スウチ</t>
    </rPh>
    <rPh sb="46" eb="48">
      <t>ネンド</t>
    </rPh>
    <rPh sb="55" eb="57">
      <t>ジッサイ</t>
    </rPh>
    <rPh sb="58" eb="59">
      <t>ソウ</t>
    </rPh>
    <rPh sb="59" eb="61">
      <t>テイイン</t>
    </rPh>
    <rPh sb="61" eb="62">
      <t>スウ</t>
    </rPh>
    <rPh sb="63" eb="64">
      <t>シメ</t>
    </rPh>
    <phoneticPr fontId="2"/>
  </si>
  <si>
    <t>※5　事業計画で見込んだ数字を現状がどの程度満たしているかを示す指標であり、平成３０年度実績（Ｂ）と事業計画の平成３０年度見込み（Ａ）を比較したの割合を指します。</t>
    <rPh sb="3" eb="5">
      <t>ジギョウ</t>
    </rPh>
    <rPh sb="5" eb="7">
      <t>ケイカク</t>
    </rPh>
    <rPh sb="8" eb="10">
      <t>ミコ</t>
    </rPh>
    <rPh sb="12" eb="14">
      <t>スウジ</t>
    </rPh>
    <rPh sb="15" eb="17">
      <t>ゲンジョウ</t>
    </rPh>
    <rPh sb="20" eb="22">
      <t>テイド</t>
    </rPh>
    <rPh sb="22" eb="23">
      <t>ミ</t>
    </rPh>
    <rPh sb="30" eb="31">
      <t>シメ</t>
    </rPh>
    <rPh sb="32" eb="34">
      <t>シヒョウ</t>
    </rPh>
    <rPh sb="38" eb="40">
      <t>ヘイセイ</t>
    </rPh>
    <rPh sb="42" eb="44">
      <t>ネンド</t>
    </rPh>
    <rPh sb="44" eb="46">
      <t>ジッセキ</t>
    </rPh>
    <rPh sb="50" eb="52">
      <t>ジギョウ</t>
    </rPh>
    <rPh sb="52" eb="54">
      <t>ケイカク</t>
    </rPh>
    <rPh sb="55" eb="57">
      <t>ヘイセイ</t>
    </rPh>
    <rPh sb="59" eb="61">
      <t>ネンド</t>
    </rPh>
    <rPh sb="61" eb="63">
      <t>ミコ</t>
    </rPh>
    <rPh sb="68" eb="70">
      <t>ヒカク</t>
    </rPh>
    <rPh sb="73" eb="75">
      <t>ワリアイ</t>
    </rPh>
    <rPh sb="76" eb="77">
      <t>サ</t>
    </rPh>
    <phoneticPr fontId="2"/>
  </si>
  <si>
    <t>※4　事業計画で見込んだ数字を現状がどの程度満たしているかを示す指標であり、平成３０年度実績（Ｂ）と事業計画の平成３０年度見込み（Ａ）を比較したの割合を指します。</t>
    <phoneticPr fontId="2"/>
  </si>
  <si>
    <t>※3　事業計画で見込んだ数字を現状がどの程度満たしているかを示す指標であり、平成３０年度実績（Ｂ）と事業計画の平成３０年度見込み（Ａ）を比較したの割合を指します。</t>
    <phoneticPr fontId="2"/>
  </si>
  <si>
    <t>※充足率は事業計画で見込んだ数字を現状がどの程度満たしているかを示す指標であり、平成３０年度実績（Ｂ）と事業計画の平成３０年度見込み（Ａ）を比較したの割合を指します。</t>
    <rPh sb="1" eb="3">
      <t>ジュウソク</t>
    </rPh>
    <rPh sb="3" eb="4">
      <t>リツ</t>
    </rPh>
    <phoneticPr fontId="2"/>
  </si>
  <si>
    <t>※「確保量実績」とは、各事業に対して利用者を受け入れる受け皿の量を指します。</t>
    <rPh sb="2" eb="4">
      <t>カクホ</t>
    </rPh>
    <rPh sb="4" eb="5">
      <t>リョウ</t>
    </rPh>
    <rPh sb="5" eb="7">
      <t>ジッセキ</t>
    </rPh>
    <rPh sb="11" eb="14">
      <t>カクジギョウ</t>
    </rPh>
    <rPh sb="15" eb="16">
      <t>タイ</t>
    </rPh>
    <rPh sb="18" eb="21">
      <t>リヨウシャ</t>
    </rPh>
    <rPh sb="22" eb="23">
      <t>ウ</t>
    </rPh>
    <rPh sb="24" eb="25">
      <t>イ</t>
    </rPh>
    <rPh sb="27" eb="28">
      <t>ウ</t>
    </rPh>
    <rPh sb="29" eb="30">
      <t>ザラ</t>
    </rPh>
    <rPh sb="31" eb="32">
      <t>リョウ</t>
    </rPh>
    <rPh sb="33" eb="34">
      <t>サ</t>
    </rPh>
    <phoneticPr fontId="2"/>
  </si>
  <si>
    <t>※「利用実績」とは、各事業を実際に利用した人数を指します（ただし、1利用者支援事業は事業の実施個所数を指します。）</t>
    <rPh sb="2" eb="4">
      <t>リヨウ</t>
    </rPh>
    <rPh sb="4" eb="6">
      <t>ジッセキ</t>
    </rPh>
    <rPh sb="10" eb="13">
      <t>カクジギョウ</t>
    </rPh>
    <rPh sb="14" eb="16">
      <t>ジッサイ</t>
    </rPh>
    <rPh sb="17" eb="19">
      <t>リヨウ</t>
    </rPh>
    <rPh sb="21" eb="23">
      <t>ニンズウ</t>
    </rPh>
    <rPh sb="24" eb="25">
      <t>サ</t>
    </rPh>
    <rPh sb="34" eb="37">
      <t>リヨウシャ</t>
    </rPh>
    <rPh sb="37" eb="39">
      <t>シエン</t>
    </rPh>
    <rPh sb="39" eb="41">
      <t>ジギョウ</t>
    </rPh>
    <rPh sb="42" eb="44">
      <t>ジギョウ</t>
    </rPh>
    <rPh sb="45" eb="47">
      <t>ジッシ</t>
    </rPh>
    <rPh sb="47" eb="49">
      <t>カショ</t>
    </rPh>
    <rPh sb="49" eb="50">
      <t>スウ</t>
    </rPh>
    <rPh sb="51" eb="52">
      <t>サ</t>
    </rPh>
    <phoneticPr fontId="2"/>
  </si>
  <si>
    <t>※「確保割合」については、平成３０年度の確保方策に対する平成３０年度の確保量実績の割合です。</t>
    <rPh sb="2" eb="4">
      <t>カクホ</t>
    </rPh>
    <rPh sb="4" eb="6">
      <t>ワリアイ</t>
    </rPh>
    <rPh sb="13" eb="15">
      <t>ヘイセイ</t>
    </rPh>
    <rPh sb="17" eb="19">
      <t>ネンド</t>
    </rPh>
    <rPh sb="20" eb="22">
      <t>カクホ</t>
    </rPh>
    <rPh sb="22" eb="24">
      <t>ホウサク</t>
    </rPh>
    <rPh sb="25" eb="26">
      <t>タイ</t>
    </rPh>
    <rPh sb="28" eb="30">
      <t>ヘイセイ</t>
    </rPh>
    <rPh sb="32" eb="34">
      <t>ネンド</t>
    </rPh>
    <rPh sb="35" eb="37">
      <t>カクホ</t>
    </rPh>
    <rPh sb="37" eb="38">
      <t>リョウ</t>
    </rPh>
    <rPh sb="38" eb="40">
      <t>ジッセキ</t>
    </rPh>
    <rPh sb="41" eb="43">
      <t>ワリアイ</t>
    </rPh>
    <phoneticPr fontId="2"/>
  </si>
  <si>
    <t>※「充足率」については、平成３０年度の量の見込み数に対する平成３０年度の利用実績の割合です。</t>
    <rPh sb="2" eb="5">
      <t>ジュウソクリツ</t>
    </rPh>
    <rPh sb="12" eb="14">
      <t>ヘイセイ</t>
    </rPh>
    <rPh sb="16" eb="18">
      <t>ネンド</t>
    </rPh>
    <rPh sb="19" eb="20">
      <t>リョウ</t>
    </rPh>
    <rPh sb="21" eb="23">
      <t>ミコ</t>
    </rPh>
    <rPh sb="24" eb="25">
      <t>スウ</t>
    </rPh>
    <rPh sb="26" eb="27">
      <t>タイ</t>
    </rPh>
    <rPh sb="29" eb="31">
      <t>ヘイセイ</t>
    </rPh>
    <rPh sb="33" eb="35">
      <t>ネンド</t>
    </rPh>
    <rPh sb="36" eb="38">
      <t>リヨウ</t>
    </rPh>
    <rPh sb="38" eb="40">
      <t>ジッセキ</t>
    </rPh>
    <rPh sb="41" eb="43">
      <t>ワリアイ</t>
    </rPh>
    <phoneticPr fontId="2"/>
  </si>
  <si>
    <t>※　「量の見込み」はニーズ量を意味し、事業計画では利用見込み人数を想定した数値であり、年度ごとの実績では実際の利用希望者数を示します。</t>
    <rPh sb="3" eb="4">
      <t>リョウ</t>
    </rPh>
    <rPh sb="5" eb="7">
      <t>ミコ</t>
    </rPh>
    <rPh sb="13" eb="14">
      <t>リョウ</t>
    </rPh>
    <rPh sb="15" eb="17">
      <t>イミ</t>
    </rPh>
    <rPh sb="25" eb="27">
      <t>リヨウ</t>
    </rPh>
    <rPh sb="27" eb="29">
      <t>ミコ</t>
    </rPh>
    <rPh sb="30" eb="32">
      <t>ニンズウ</t>
    </rPh>
    <rPh sb="37" eb="39">
      <t>スウチ</t>
    </rPh>
    <rPh sb="43" eb="45">
      <t>ネンド</t>
    </rPh>
    <rPh sb="52" eb="54">
      <t>ジッサイ</t>
    </rPh>
    <rPh sb="55" eb="57">
      <t>リヨウ</t>
    </rPh>
    <rPh sb="57" eb="59">
      <t>キボウ</t>
    </rPh>
    <rPh sb="59" eb="60">
      <t>シャ</t>
    </rPh>
    <rPh sb="61" eb="62">
      <t>テイスウ</t>
    </rPh>
    <rPh sb="62" eb="63">
      <t>シメ</t>
    </rPh>
    <phoneticPr fontId="2"/>
  </si>
  <si>
    <t>※1　共働き世帯など本来であれば２号認定となるが、教育の利用ニーズが高いため、１号認定を希望する保護者数です。</t>
    <rPh sb="40" eb="41">
      <t>ゴウ</t>
    </rPh>
    <rPh sb="44" eb="46">
      <t>キボウ</t>
    </rPh>
    <rPh sb="48" eb="51">
      <t>ホゴシャ</t>
    </rPh>
    <rPh sb="51" eb="52">
      <t>スウ</t>
    </rPh>
    <phoneticPr fontId="2"/>
  </si>
  <si>
    <t>確認を受けない幼稚園※2</t>
    <rPh sb="0" eb="2">
      <t>カクニン</t>
    </rPh>
    <rPh sb="3" eb="4">
      <t>ウ</t>
    </rPh>
    <rPh sb="7" eb="10">
      <t>ヨウチエン</t>
    </rPh>
    <phoneticPr fontId="2"/>
  </si>
  <si>
    <t>確認を受けない幼稚園※2</t>
    <phoneticPr fontId="2"/>
  </si>
  <si>
    <t>※2　新制度に移行していない私立幼稚園を指します。</t>
    <rPh sb="3" eb="6">
      <t>シンセイド</t>
    </rPh>
    <rPh sb="7" eb="9">
      <t>イコウ</t>
    </rPh>
    <rPh sb="14" eb="16">
      <t>ワタクシリツ</t>
    </rPh>
    <rPh sb="16" eb="19">
      <t>ヨウチエン</t>
    </rPh>
    <rPh sb="20" eb="21">
      <t>サ</t>
    </rPh>
    <phoneticPr fontId="2"/>
  </si>
  <si>
    <t>実施体制：　前橋市保健推進員協議会委託及び地区担当保健師による家庭訪問等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</si>
</sst>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ＭＳ ゴシック"/>
      <family val="3"/>
      <charset val="128"/>
    </font>
    <font>
      <sz val="14"/>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4"/>
      <color theme="1"/>
      <name val="ＭＳ ゴシック"/>
      <family val="3"/>
      <charset val="128"/>
    </font>
    <font>
      <sz val="12"/>
      <name val="ＭＳ Ｐゴシック"/>
      <family val="3"/>
      <charset val="128"/>
      <scheme val="minor"/>
    </font>
    <font>
      <sz val="12"/>
      <name val="ＭＳ Ｐゴシック"/>
      <family val="2"/>
      <charset val="128"/>
      <scheme val="minor"/>
    </font>
    <font>
      <b/>
      <sz val="12"/>
      <name val="ＭＳ Ｐゴシック"/>
      <family val="3"/>
      <charset val="128"/>
      <scheme val="minor"/>
    </font>
    <font>
      <sz val="14"/>
      <name val="ＭＳ ゴシック"/>
      <family val="3"/>
      <charset val="128"/>
    </font>
    <font>
      <b/>
      <sz val="20"/>
      <color theme="1"/>
      <name val="ＭＳ Ｐゴシック"/>
      <family val="3"/>
      <charset val="128"/>
      <scheme val="minor"/>
    </font>
    <font>
      <b/>
      <sz val="16"/>
      <color theme="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4"/>
      <name val="ＭＳ Ｐゴシック"/>
      <family val="2"/>
      <charset val="128"/>
      <scheme val="minor"/>
    </font>
    <font>
      <b/>
      <sz val="11"/>
      <color rgb="FF3F3F3F"/>
      <name val="ＭＳ Ｐゴシック"/>
      <family val="2"/>
      <charset val="128"/>
    </font>
    <font>
      <b/>
      <sz val="12"/>
      <color rgb="FF3F3F3F"/>
      <name val="ＭＳ Ｐゴシック"/>
      <family val="2"/>
      <charset val="128"/>
    </font>
    <font>
      <b/>
      <sz val="12"/>
      <color rgb="FF3F3F3F"/>
      <name val="ＭＳ Ｐゴシック"/>
      <family val="3"/>
      <charset val="128"/>
    </font>
    <font>
      <sz val="9"/>
      <name val="ＭＳ ゴシック"/>
      <family val="3"/>
      <charset val="128"/>
    </font>
    <font>
      <sz val="11"/>
      <color indexed="81"/>
      <name val="MS P ゴシック"/>
      <family val="3"/>
      <charset val="128"/>
    </font>
    <font>
      <sz val="11"/>
      <name val="ＭＳ Ｐゴシック"/>
      <family val="3"/>
      <charset val="128"/>
    </font>
    <font>
      <b/>
      <sz val="14"/>
      <name val="ＭＳ Ｐゴシック"/>
      <family val="3"/>
      <charset val="128"/>
    </font>
    <font>
      <b/>
      <sz val="14"/>
      <color rgb="FF0000FF"/>
      <name val="ＭＳ Ｐゴシック"/>
      <family val="3"/>
      <charset val="128"/>
    </font>
    <font>
      <sz val="6"/>
      <name val="ＭＳ Ｐゴシック"/>
      <family val="3"/>
      <charset val="128"/>
    </font>
    <font>
      <sz val="10"/>
      <name val="HG丸ｺﾞｼｯｸM-PRO"/>
      <family val="3"/>
      <charset val="128"/>
    </font>
    <font>
      <sz val="9"/>
      <color indexed="81"/>
      <name val="MS P ゴシック"/>
      <family val="3"/>
      <charset val="128"/>
    </font>
    <font>
      <b/>
      <sz val="11"/>
      <color indexed="81"/>
      <name val="MS P ゴシック"/>
      <family val="3"/>
      <charset val="128"/>
    </font>
    <font>
      <b/>
      <sz val="16"/>
      <name val="ＭＳ Ｐゴシック"/>
      <family val="3"/>
      <charset val="128"/>
      <scheme val="minor"/>
    </font>
    <font>
      <sz val="16"/>
      <name val="ＭＳ Ｐゴシック"/>
      <family val="2"/>
      <charset val="128"/>
      <scheme val="minor"/>
    </font>
    <font>
      <b/>
      <sz val="14"/>
      <name val="ＭＳ Ｐゴシック"/>
      <family val="2"/>
      <charset val="128"/>
    </font>
    <font>
      <sz val="12"/>
      <name val="ＭＳ ゴシック"/>
      <family val="3"/>
      <charset val="128"/>
    </font>
    <font>
      <sz val="11"/>
      <name val="ＭＳ Ｐゴシック"/>
      <family val="2"/>
      <charset val="128"/>
      <scheme val="minor"/>
    </font>
    <font>
      <sz val="14"/>
      <name val="ＭＳ Ｐゴシック"/>
      <family val="3"/>
      <charset val="128"/>
    </font>
    <font>
      <sz val="9"/>
      <name val="ＭＳ Ｐゴシック"/>
      <family val="2"/>
      <charset val="128"/>
      <scheme val="minor"/>
    </font>
    <font>
      <sz val="10"/>
      <name val="ＭＳ ゴシック"/>
      <family val="3"/>
      <charset val="128"/>
    </font>
    <font>
      <sz val="10"/>
      <name val="ＭＳ Ｐゴシック"/>
      <family val="2"/>
      <charset val="128"/>
      <scheme val="minor"/>
    </font>
    <font>
      <b/>
      <sz val="12"/>
      <name val="ＭＳ ゴシック"/>
      <family val="3"/>
      <charset val="128"/>
    </font>
  </fonts>
  <fills count="1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2F2F2"/>
      </patternFill>
    </fill>
    <fill>
      <patternFill patternType="solid">
        <fgColor rgb="FF92D050"/>
        <bgColor indexed="64"/>
      </patternFill>
    </fill>
    <fill>
      <patternFill patternType="solid">
        <fgColor theme="5" tint="0.59999389629810485"/>
        <bgColor indexed="64"/>
      </patternFill>
    </fill>
    <fill>
      <patternFill patternType="solid">
        <fgColor indexed="42"/>
        <bgColor indexed="64"/>
      </patternFill>
    </fill>
    <fill>
      <patternFill patternType="solid">
        <fgColor indexed="11"/>
        <bgColor indexed="64"/>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s>
  <borders count="1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dashed">
        <color indexed="64"/>
      </top>
      <bottom/>
      <diagonal/>
    </border>
    <border>
      <left style="medium">
        <color indexed="64"/>
      </left>
      <right/>
      <top style="double">
        <color indexed="64"/>
      </top>
      <bottom style="thin">
        <color indexed="64"/>
      </bottom>
      <diagonal/>
    </border>
    <border>
      <left style="medium">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ashed">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top style="dashed">
        <color indexed="64"/>
      </top>
      <bottom/>
      <diagonal style="thin">
        <color indexed="64"/>
      </diagonal>
    </border>
    <border diagonalUp="1">
      <left style="medium">
        <color indexed="64"/>
      </left>
      <right/>
      <top style="double">
        <color indexed="64"/>
      </top>
      <bottom style="double">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double">
        <color indexed="64"/>
      </bottom>
      <diagonal style="thin">
        <color indexed="64"/>
      </diagonal>
    </border>
    <border>
      <left/>
      <right/>
      <top style="dashed">
        <color indexed="64"/>
      </top>
      <bottom/>
      <diagonal/>
    </border>
    <border diagonalUp="1">
      <left style="thin">
        <color indexed="64"/>
      </left>
      <right/>
      <top style="thin">
        <color indexed="64"/>
      </top>
      <bottom/>
      <diagonal style="thin">
        <color indexed="64"/>
      </diagonal>
    </border>
    <border diagonalUp="1">
      <left/>
      <right/>
      <top style="dashed">
        <color indexed="64"/>
      </top>
      <bottom/>
      <diagonal style="thin">
        <color indexed="64"/>
      </diagonal>
    </border>
    <border diagonalUp="1">
      <left/>
      <right/>
      <top style="double">
        <color indexed="64"/>
      </top>
      <bottom style="double">
        <color indexed="64"/>
      </bottom>
      <diagonal style="thin">
        <color indexed="64"/>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dashed">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bottom style="dashed">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medium">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style="medium">
        <color indexed="64"/>
      </right>
      <top style="dashed">
        <color indexed="64"/>
      </top>
      <bottom/>
      <diagonal/>
    </border>
    <border>
      <left/>
      <right style="medium">
        <color indexed="64"/>
      </right>
      <top style="double">
        <color indexed="64"/>
      </top>
      <bottom style="thin">
        <color indexed="64"/>
      </bottom>
      <diagonal/>
    </border>
    <border diagonalUp="1">
      <left style="thin">
        <color indexed="64"/>
      </left>
      <right style="medium">
        <color indexed="64"/>
      </right>
      <top style="thin">
        <color indexed="64"/>
      </top>
      <bottom/>
      <diagonal style="thin">
        <color indexed="64"/>
      </diagonal>
    </border>
    <border diagonalUp="1">
      <left/>
      <right style="medium">
        <color indexed="64"/>
      </right>
      <top style="dashed">
        <color indexed="64"/>
      </top>
      <bottom/>
      <diagonal style="thin">
        <color indexed="64"/>
      </diagonal>
    </border>
    <border diagonalUp="1">
      <left/>
      <right style="medium">
        <color indexed="64"/>
      </right>
      <top style="double">
        <color indexed="64"/>
      </top>
      <bottom style="double">
        <color indexed="64"/>
      </bottom>
      <diagonal style="thin">
        <color indexed="64"/>
      </diagonal>
    </border>
    <border>
      <left/>
      <right style="medium">
        <color indexed="64"/>
      </right>
      <top style="double">
        <color indexed="64"/>
      </top>
      <bottom/>
      <diagonal/>
    </border>
    <border>
      <left style="medium">
        <color indexed="64"/>
      </left>
      <right style="thin">
        <color rgb="FF3F3F3F"/>
      </right>
      <top style="medium">
        <color indexed="64"/>
      </top>
      <bottom style="thin">
        <color rgb="FF3F3F3F"/>
      </bottom>
      <diagonal/>
    </border>
    <border>
      <left style="thin">
        <color rgb="FF3F3F3F"/>
      </left>
      <right style="medium">
        <color indexed="64"/>
      </right>
      <top style="medium">
        <color indexed="64"/>
      </top>
      <bottom style="thin">
        <color rgb="FF3F3F3F"/>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rgb="FF3F3F3F"/>
      </right>
      <top style="medium">
        <color indexed="64"/>
      </top>
      <bottom style="medium">
        <color indexed="64"/>
      </bottom>
      <diagonal/>
    </border>
    <border>
      <left style="thin">
        <color rgb="FF3F3F3F"/>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3F3F3F"/>
      </bottom>
      <diagonal/>
    </border>
    <border>
      <left style="thin">
        <color rgb="FF3F3F3F"/>
      </left>
      <right/>
      <top style="medium">
        <color indexed="64"/>
      </top>
      <bottom style="thin">
        <color rgb="FF3F3F3F"/>
      </bottom>
      <diagonal/>
    </border>
    <border>
      <left style="thin">
        <color rgb="FF3F3F3F"/>
      </left>
      <right/>
      <top style="thin">
        <color rgb="FF3F3F3F"/>
      </top>
      <bottom style="thin">
        <color rgb="FF3F3F3F"/>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diagonalUp="1">
      <left style="medium">
        <color theme="1"/>
      </left>
      <right style="thin">
        <color indexed="64"/>
      </right>
      <top style="double">
        <color indexed="64"/>
      </top>
      <bottom style="medium">
        <color indexed="64"/>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1" fillId="8" borderId="111" applyNumberFormat="0" applyAlignment="0" applyProtection="0">
      <alignment vertical="center"/>
    </xf>
    <xf numFmtId="0" fontId="26" fillId="0" borderId="0">
      <alignment vertical="center"/>
    </xf>
    <xf numFmtId="38" fontId="26" fillId="0" borderId="0" applyFont="0" applyFill="0" applyBorder="0" applyAlignment="0" applyProtection="0">
      <alignment vertical="center"/>
    </xf>
  </cellStyleXfs>
  <cellXfs count="819">
    <xf numFmtId="0" fontId="0" fillId="0" borderId="0" xfId="0">
      <alignment vertical="center"/>
    </xf>
    <xf numFmtId="0" fontId="3" fillId="0" borderId="0" xfId="0" applyFont="1">
      <alignment vertical="center"/>
    </xf>
    <xf numFmtId="38" fontId="3" fillId="0" borderId="0" xfId="1" applyFont="1">
      <alignment vertical="center"/>
    </xf>
    <xf numFmtId="38" fontId="3" fillId="0" borderId="0" xfId="1" quotePrefix="1" applyFont="1" applyAlignment="1">
      <alignment horizontal="left" vertical="center"/>
    </xf>
    <xf numFmtId="38" fontId="3" fillId="0" borderId="0" xfId="1" applyFont="1" applyAlignment="1">
      <alignment vertical="center"/>
    </xf>
    <xf numFmtId="10" fontId="3" fillId="0" borderId="0" xfId="1" applyNumberFormat="1" applyFont="1">
      <alignment vertical="center"/>
    </xf>
    <xf numFmtId="38" fontId="3" fillId="0" borderId="0" xfId="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38" fontId="6" fillId="0" borderId="0" xfId="1" applyFont="1">
      <alignment vertical="center"/>
    </xf>
    <xf numFmtId="38" fontId="3" fillId="3" borderId="6" xfId="1" applyFont="1" applyFill="1" applyBorder="1">
      <alignment vertical="center"/>
    </xf>
    <xf numFmtId="38" fontId="3" fillId="0" borderId="7" xfId="1" applyFont="1" applyBorder="1" applyAlignment="1">
      <alignment horizontal="left" vertical="center"/>
    </xf>
    <xf numFmtId="38" fontId="3" fillId="3" borderId="7" xfId="1" applyFont="1" applyFill="1" applyBorder="1">
      <alignment vertical="center"/>
    </xf>
    <xf numFmtId="38" fontId="3" fillId="0" borderId="3" xfId="1" applyFont="1" applyBorder="1">
      <alignment vertical="center"/>
    </xf>
    <xf numFmtId="38" fontId="3" fillId="0" borderId="1" xfId="1" quotePrefix="1" applyFont="1" applyBorder="1" applyAlignment="1">
      <alignment horizontal="center" vertical="center"/>
    </xf>
    <xf numFmtId="38" fontId="3" fillId="0" borderId="1" xfId="1" applyFont="1" applyBorder="1" applyAlignment="1">
      <alignment horizontal="center" vertical="center"/>
    </xf>
    <xf numFmtId="38" fontId="3" fillId="3" borderId="1" xfId="1" applyFont="1" applyFill="1" applyBorder="1" applyAlignment="1">
      <alignment horizontal="center" vertical="center"/>
    </xf>
    <xf numFmtId="38" fontId="3" fillId="0" borderId="6" xfId="1" applyFont="1" applyBorder="1" applyAlignment="1">
      <alignment horizontal="center" vertical="center"/>
    </xf>
    <xf numFmtId="38" fontId="3" fillId="3" borderId="6" xfId="1" applyFont="1" applyFill="1" applyBorder="1" applyAlignment="1">
      <alignment horizontal="center" vertical="center"/>
    </xf>
    <xf numFmtId="38" fontId="8" fillId="0" borderId="0" xfId="1" applyFont="1">
      <alignment vertical="center"/>
    </xf>
    <xf numFmtId="38" fontId="8" fillId="0" borderId="0" xfId="1" quotePrefix="1" applyFont="1" applyAlignment="1">
      <alignment horizontal="left" vertical="center"/>
    </xf>
    <xf numFmtId="38" fontId="1" fillId="0" borderId="0" xfId="1" applyFont="1">
      <alignment vertical="center"/>
    </xf>
    <xf numFmtId="38" fontId="7" fillId="0" borderId="0" xfId="1" quotePrefix="1" applyFont="1" applyAlignment="1">
      <alignment horizontal="left" vertical="center"/>
    </xf>
    <xf numFmtId="38" fontId="7" fillId="0" borderId="0" xfId="1" applyFont="1" applyAlignment="1">
      <alignment horizontal="left" vertical="center"/>
    </xf>
    <xf numFmtId="38" fontId="4" fillId="0" borderId="0" xfId="1" applyFont="1">
      <alignment vertical="center"/>
    </xf>
    <xf numFmtId="38" fontId="11" fillId="0" borderId="0" xfId="1" quotePrefix="1" applyFont="1" applyAlignment="1">
      <alignment horizontal="left" vertical="center" wrapText="1"/>
    </xf>
    <xf numFmtId="0" fontId="4" fillId="0" borderId="0" xfId="0" applyFont="1">
      <alignment vertical="center"/>
    </xf>
    <xf numFmtId="10" fontId="4" fillId="0" borderId="0" xfId="1" applyNumberFormat="1" applyFont="1">
      <alignment vertical="center"/>
    </xf>
    <xf numFmtId="38" fontId="3" fillId="3" borderId="13" xfId="1" applyFont="1" applyFill="1" applyBorder="1" applyAlignment="1">
      <alignment horizontal="center" vertical="center"/>
    </xf>
    <xf numFmtId="38" fontId="3" fillId="3" borderId="3" xfId="1" applyFont="1" applyFill="1" applyBorder="1" applyAlignment="1">
      <alignment horizontal="left" vertical="center"/>
    </xf>
    <xf numFmtId="38" fontId="3" fillId="3" borderId="2" xfId="1" applyFont="1" applyFill="1" applyBorder="1" applyAlignment="1">
      <alignment horizontal="center" vertical="center"/>
    </xf>
    <xf numFmtId="38" fontId="11" fillId="0" borderId="0" xfId="1" quotePrefix="1" applyFont="1" applyAlignment="1">
      <alignment horizontal="left" vertical="center" wrapText="1"/>
    </xf>
    <xf numFmtId="38" fontId="11" fillId="0" borderId="0" xfId="1" applyFont="1" applyAlignment="1">
      <alignment horizontal="left" vertical="center"/>
    </xf>
    <xf numFmtId="38" fontId="3" fillId="3" borderId="6" xfId="1" quotePrefix="1" applyFont="1" applyFill="1" applyBorder="1" applyAlignment="1">
      <alignment horizontal="left" vertical="center"/>
    </xf>
    <xf numFmtId="38" fontId="12" fillId="0" borderId="0" xfId="1" applyFont="1">
      <alignment vertical="center"/>
    </xf>
    <xf numFmtId="0" fontId="12" fillId="0" borderId="0" xfId="0" applyFont="1">
      <alignment vertical="center"/>
    </xf>
    <xf numFmtId="38" fontId="12" fillId="0" borderId="17" xfId="1" applyFont="1" applyFill="1" applyBorder="1" applyAlignment="1">
      <alignment horizontal="center" vertical="center"/>
    </xf>
    <xf numFmtId="38" fontId="13" fillId="0" borderId="21" xfId="1" applyFont="1" applyFill="1" applyBorder="1" applyAlignment="1">
      <alignment horizontal="left" vertical="center"/>
    </xf>
    <xf numFmtId="38" fontId="12" fillId="5" borderId="2" xfId="1" applyFont="1" applyFill="1" applyBorder="1" applyAlignment="1">
      <alignment horizontal="left" vertical="center"/>
    </xf>
    <xf numFmtId="38" fontId="12" fillId="5" borderId="3" xfId="1" applyFont="1" applyFill="1" applyBorder="1" applyAlignment="1">
      <alignment horizontal="left" vertical="center"/>
    </xf>
    <xf numFmtId="38" fontId="12" fillId="5" borderId="9" xfId="1" applyFont="1" applyFill="1" applyBorder="1" applyAlignment="1">
      <alignment horizontal="left" vertical="center"/>
    </xf>
    <xf numFmtId="176" fontId="12" fillId="5" borderId="10" xfId="2" applyNumberFormat="1" applyFont="1" applyFill="1" applyBorder="1" applyAlignment="1">
      <alignment horizontal="left" vertical="center"/>
    </xf>
    <xf numFmtId="38" fontId="12" fillId="5" borderId="10" xfId="1" applyFont="1" applyFill="1" applyBorder="1" applyAlignment="1">
      <alignment horizontal="left" vertical="center"/>
    </xf>
    <xf numFmtId="38" fontId="12" fillId="5" borderId="4" xfId="1" applyFont="1" applyFill="1" applyBorder="1" applyAlignment="1">
      <alignment horizontal="left" vertical="center"/>
    </xf>
    <xf numFmtId="38" fontId="12" fillId="5" borderId="5" xfId="1" applyFont="1" applyFill="1" applyBorder="1" applyAlignment="1">
      <alignment horizontal="left" vertical="center"/>
    </xf>
    <xf numFmtId="38" fontId="12" fillId="0" borderId="22" xfId="1" applyFont="1" applyFill="1" applyBorder="1" applyAlignment="1">
      <alignment horizontal="left" vertical="center"/>
    </xf>
    <xf numFmtId="38" fontId="12" fillId="0" borderId="17" xfId="1" applyFont="1" applyFill="1" applyBorder="1" applyAlignment="1">
      <alignment horizontal="left" vertical="center"/>
    </xf>
    <xf numFmtId="38" fontId="12" fillId="0" borderId="39" xfId="1" applyFont="1" applyFill="1" applyBorder="1" applyAlignment="1">
      <alignment horizontal="left" vertical="center"/>
    </xf>
    <xf numFmtId="38" fontId="13" fillId="0" borderId="61" xfId="1" applyFont="1" applyFill="1" applyBorder="1" applyAlignment="1">
      <alignment horizontal="left" vertical="center"/>
    </xf>
    <xf numFmtId="38" fontId="12" fillId="0" borderId="63" xfId="1" applyFont="1" applyFill="1" applyBorder="1" applyAlignment="1">
      <alignment horizontal="left" vertical="center"/>
    </xf>
    <xf numFmtId="38" fontId="13" fillId="0" borderId="23" xfId="1" applyFont="1" applyFill="1" applyBorder="1" applyAlignment="1">
      <alignment horizontal="left" vertical="center"/>
    </xf>
    <xf numFmtId="38" fontId="12" fillId="0" borderId="47" xfId="1" applyFont="1" applyFill="1" applyBorder="1" applyAlignment="1">
      <alignment horizontal="left" vertical="center"/>
    </xf>
    <xf numFmtId="38" fontId="12" fillId="0" borderId="47" xfId="1" applyFont="1" applyFill="1" applyBorder="1" applyAlignment="1">
      <alignment horizontal="center" vertical="center"/>
    </xf>
    <xf numFmtId="38" fontId="3" fillId="0" borderId="11" xfId="1" applyFont="1" applyBorder="1" applyAlignment="1">
      <alignment horizontal="center" vertical="center"/>
    </xf>
    <xf numFmtId="38" fontId="3" fillId="0" borderId="3" xfId="1" applyFont="1" applyBorder="1" applyAlignment="1">
      <alignment horizontal="center" vertical="center"/>
    </xf>
    <xf numFmtId="38" fontId="4" fillId="0" borderId="21" xfId="1" quotePrefix="1" applyFont="1" applyBorder="1" applyAlignment="1">
      <alignment horizontal="left" vertical="center" wrapText="1"/>
    </xf>
    <xf numFmtId="38" fontId="4" fillId="0" borderId="11" xfId="1" quotePrefix="1" applyFont="1" applyBorder="1" applyAlignment="1">
      <alignment horizontal="left" vertical="center" wrapText="1"/>
    </xf>
    <xf numFmtId="38" fontId="4" fillId="0" borderId="3" xfId="1" quotePrefix="1" applyFont="1" applyBorder="1" applyAlignment="1">
      <alignment horizontal="left" vertical="center" wrapText="1"/>
    </xf>
    <xf numFmtId="38" fontId="3" fillId="0" borderId="2" xfId="1" quotePrefix="1" applyFont="1" applyBorder="1" applyAlignment="1">
      <alignment horizontal="center" vertical="center"/>
    </xf>
    <xf numFmtId="38" fontId="3" fillId="0" borderId="11" xfId="1" quotePrefix="1" applyFont="1" applyBorder="1" applyAlignment="1">
      <alignment horizontal="center" vertical="center"/>
    </xf>
    <xf numFmtId="38" fontId="3" fillId="0" borderId="21" xfId="1" quotePrefix="1" applyFont="1" applyBorder="1" applyAlignment="1">
      <alignment horizontal="center" vertical="center"/>
    </xf>
    <xf numFmtId="38" fontId="12" fillId="0" borderId="21" xfId="1" applyFont="1" applyFill="1" applyBorder="1" applyAlignment="1">
      <alignment horizontal="left" vertical="center"/>
    </xf>
    <xf numFmtId="38" fontId="12" fillId="0" borderId="23" xfId="1" applyFont="1" applyFill="1" applyBorder="1" applyAlignment="1">
      <alignment horizontal="left" vertical="center"/>
    </xf>
    <xf numFmtId="38" fontId="12" fillId="0" borderId="76" xfId="1" quotePrefix="1" applyFont="1" applyBorder="1" applyAlignment="1">
      <alignment horizontal="center" vertical="center"/>
    </xf>
    <xf numFmtId="38" fontId="12" fillId="0" borderId="77" xfId="1" applyFont="1" applyBorder="1" applyAlignment="1">
      <alignment horizontal="center" vertical="center"/>
    </xf>
    <xf numFmtId="38" fontId="12" fillId="0" borderId="17" xfId="1" quotePrefix="1" applyFont="1" applyBorder="1" applyAlignment="1">
      <alignment horizontal="center" vertical="center"/>
    </xf>
    <xf numFmtId="38" fontId="12" fillId="0" borderId="18" xfId="1" quotePrefix="1" applyFont="1" applyBorder="1" applyAlignment="1">
      <alignment horizontal="center" vertical="center"/>
    </xf>
    <xf numFmtId="38" fontId="12" fillId="3" borderId="23" xfId="1" applyFont="1" applyFill="1" applyBorder="1" applyAlignment="1">
      <alignment horizontal="center" vertical="center"/>
    </xf>
    <xf numFmtId="38" fontId="12" fillId="3" borderId="24" xfId="1" applyFont="1" applyFill="1" applyBorder="1" applyAlignment="1">
      <alignment horizontal="center" vertical="center"/>
    </xf>
    <xf numFmtId="38" fontId="12" fillId="3" borderId="17" xfId="1" applyFont="1" applyFill="1" applyBorder="1" applyAlignment="1">
      <alignment horizontal="center" vertical="center"/>
    </xf>
    <xf numFmtId="38" fontId="12" fillId="3" borderId="18" xfId="1" applyFont="1" applyFill="1" applyBorder="1" applyAlignment="1">
      <alignment horizontal="center" vertical="center"/>
    </xf>
    <xf numFmtId="38" fontId="13" fillId="0" borderId="22" xfId="1" applyFont="1" applyFill="1" applyBorder="1" applyAlignment="1">
      <alignment horizontal="left" vertical="center"/>
    </xf>
    <xf numFmtId="38" fontId="13" fillId="0" borderId="47" xfId="1" applyFont="1" applyFill="1" applyBorder="1" applyAlignment="1">
      <alignment horizontal="left" vertical="center"/>
    </xf>
    <xf numFmtId="38" fontId="13" fillId="0" borderId="90" xfId="1" applyFont="1" applyFill="1" applyBorder="1" applyAlignment="1">
      <alignment horizontal="left" vertical="center"/>
    </xf>
    <xf numFmtId="38" fontId="12" fillId="0" borderId="26" xfId="1" applyFont="1" applyFill="1" applyBorder="1" applyAlignment="1">
      <alignment horizontal="left" vertical="center"/>
    </xf>
    <xf numFmtId="38" fontId="12" fillId="0" borderId="74" xfId="1" applyFont="1" applyFill="1" applyBorder="1" applyAlignment="1">
      <alignment horizontal="left" vertical="center"/>
    </xf>
    <xf numFmtId="38" fontId="3" fillId="3" borderId="13" xfId="1" applyFont="1" applyFill="1" applyBorder="1" applyAlignment="1">
      <alignment horizontal="center" vertical="center"/>
    </xf>
    <xf numFmtId="38" fontId="17" fillId="0" borderId="0" xfId="1" applyFont="1">
      <alignment vertical="center"/>
    </xf>
    <xf numFmtId="38" fontId="12" fillId="0" borderId="18" xfId="1" applyFont="1" applyBorder="1" applyAlignment="1">
      <alignment horizontal="center" vertical="center"/>
    </xf>
    <xf numFmtId="38" fontId="3" fillId="3" borderId="9" xfId="1" applyFont="1" applyFill="1" applyBorder="1">
      <alignment vertical="center"/>
    </xf>
    <xf numFmtId="38" fontId="3" fillId="3" borderId="10" xfId="1" applyFont="1" applyFill="1" applyBorder="1">
      <alignment vertical="center"/>
    </xf>
    <xf numFmtId="38" fontId="3" fillId="3" borderId="19" xfId="1" applyFont="1" applyFill="1" applyBorder="1" applyAlignment="1">
      <alignment horizontal="center" vertical="center"/>
    </xf>
    <xf numFmtId="38" fontId="12" fillId="3" borderId="74" xfId="1" applyFont="1" applyFill="1" applyBorder="1" applyAlignment="1">
      <alignment horizontal="center" vertical="center"/>
    </xf>
    <xf numFmtId="38" fontId="12" fillId="3" borderId="75" xfId="1" applyFont="1" applyFill="1" applyBorder="1" applyAlignment="1">
      <alignment horizontal="center" vertical="center"/>
    </xf>
    <xf numFmtId="38" fontId="3" fillId="0" borderId="93" xfId="1" applyFont="1" applyBorder="1" applyAlignment="1">
      <alignment horizontal="left" vertical="center"/>
    </xf>
    <xf numFmtId="38" fontId="3" fillId="0" borderId="94" xfId="1" applyFont="1" applyBorder="1" applyAlignment="1">
      <alignment horizontal="center" vertical="center"/>
    </xf>
    <xf numFmtId="38" fontId="12" fillId="0" borderId="95" xfId="1" applyFont="1" applyBorder="1" applyAlignment="1">
      <alignment horizontal="center" vertical="center"/>
    </xf>
    <xf numFmtId="38" fontId="12" fillId="0" borderId="91" xfId="1" applyFont="1" applyBorder="1" applyAlignment="1">
      <alignment horizontal="center" vertical="center"/>
    </xf>
    <xf numFmtId="38" fontId="3" fillId="3" borderId="96" xfId="1" applyFont="1" applyFill="1" applyBorder="1">
      <alignment vertical="center"/>
    </xf>
    <xf numFmtId="38" fontId="3" fillId="3" borderId="97" xfId="1" applyFont="1" applyFill="1" applyBorder="1">
      <alignment vertical="center"/>
    </xf>
    <xf numFmtId="38" fontId="3" fillId="3" borderId="98" xfId="1" applyFont="1" applyFill="1" applyBorder="1" applyAlignment="1">
      <alignment horizontal="center" vertical="center"/>
    </xf>
    <xf numFmtId="38" fontId="3" fillId="3" borderId="96" xfId="1" applyFont="1" applyFill="1" applyBorder="1" applyAlignment="1">
      <alignment horizontal="center" vertical="center"/>
    </xf>
    <xf numFmtId="38" fontId="12" fillId="3" borderId="99" xfId="1" applyFont="1" applyFill="1" applyBorder="1" applyAlignment="1">
      <alignment horizontal="center" vertical="center"/>
    </xf>
    <xf numFmtId="38" fontId="12" fillId="3" borderId="100" xfId="1" applyFont="1" applyFill="1" applyBorder="1" applyAlignment="1">
      <alignment horizontal="center" vertical="center"/>
    </xf>
    <xf numFmtId="38" fontId="3" fillId="2" borderId="55" xfId="1" applyFont="1" applyFill="1" applyBorder="1" applyAlignment="1">
      <alignment horizontal="center" vertical="center"/>
    </xf>
    <xf numFmtId="38" fontId="12" fillId="2" borderId="56" xfId="1" applyFont="1" applyFill="1" applyBorder="1" applyAlignment="1">
      <alignment horizontal="center" vertical="center"/>
    </xf>
    <xf numFmtId="38" fontId="12" fillId="2" borderId="57" xfId="1" applyFont="1" applyFill="1" applyBorder="1" applyAlignment="1">
      <alignment horizontal="center" vertical="center"/>
    </xf>
    <xf numFmtId="38" fontId="3" fillId="0" borderId="102" xfId="1" applyFont="1" applyBorder="1" applyAlignment="1">
      <alignment horizontal="center" vertical="center"/>
    </xf>
    <xf numFmtId="38" fontId="3" fillId="0" borderId="62" xfId="1" applyFont="1" applyBorder="1" applyAlignment="1">
      <alignment horizontal="center" vertical="center"/>
    </xf>
    <xf numFmtId="38" fontId="12" fillId="0" borderId="59" xfId="1" applyFont="1" applyFill="1" applyBorder="1" applyAlignment="1">
      <alignment horizontal="center" vertical="center"/>
    </xf>
    <xf numFmtId="38" fontId="12" fillId="0" borderId="103" xfId="1" applyFont="1" applyFill="1" applyBorder="1" applyAlignment="1">
      <alignment horizontal="center" vertical="center"/>
    </xf>
    <xf numFmtId="38" fontId="20" fillId="7" borderId="78" xfId="1" quotePrefix="1" applyFont="1" applyFill="1" applyBorder="1" applyAlignment="1">
      <alignment horizontal="center" vertical="center" wrapText="1"/>
    </xf>
    <xf numFmtId="176" fontId="20" fillId="0" borderId="79" xfId="2" applyNumberFormat="1" applyFont="1" applyFill="1" applyBorder="1" applyAlignment="1">
      <alignment vertical="center"/>
    </xf>
    <xf numFmtId="176" fontId="20" fillId="6" borderId="79" xfId="2" applyNumberFormat="1" applyFont="1" applyFill="1" applyBorder="1" applyAlignment="1">
      <alignment vertical="center"/>
    </xf>
    <xf numFmtId="176" fontId="20" fillId="0" borderId="81" xfId="2" applyNumberFormat="1" applyFont="1" applyFill="1" applyBorder="1" applyAlignment="1">
      <alignment vertical="center"/>
    </xf>
    <xf numFmtId="9" fontId="20" fillId="0" borderId="79" xfId="2" applyFont="1" applyFill="1" applyBorder="1" applyAlignment="1">
      <alignment horizontal="center" vertical="center"/>
    </xf>
    <xf numFmtId="9" fontId="20" fillId="6" borderId="82" xfId="2" applyFont="1" applyFill="1" applyBorder="1" applyAlignment="1">
      <alignment horizontal="center" vertical="center"/>
    </xf>
    <xf numFmtId="38" fontId="12" fillId="0" borderId="17" xfId="1" applyFont="1" applyBorder="1" applyAlignment="1">
      <alignment horizontal="center" vertical="center"/>
    </xf>
    <xf numFmtId="38" fontId="12" fillId="0" borderId="18" xfId="1" applyFont="1" applyBorder="1" applyAlignment="1">
      <alignment horizontal="center" vertical="center"/>
    </xf>
    <xf numFmtId="38" fontId="12" fillId="3" borderId="17" xfId="1" applyFont="1" applyFill="1" applyBorder="1" applyAlignment="1">
      <alignment horizontal="center" vertical="center"/>
    </xf>
    <xf numFmtId="38" fontId="12" fillId="3" borderId="18" xfId="1" applyFont="1" applyFill="1" applyBorder="1" applyAlignment="1">
      <alignment horizontal="center" vertical="center"/>
    </xf>
    <xf numFmtId="38" fontId="3" fillId="0" borderId="6" xfId="1" applyFont="1" applyBorder="1" applyAlignment="1">
      <alignment horizontal="center" vertical="center"/>
    </xf>
    <xf numFmtId="38" fontId="3" fillId="0" borderId="11" xfId="1" applyFont="1" applyBorder="1" applyAlignment="1">
      <alignment horizontal="center" vertical="center"/>
    </xf>
    <xf numFmtId="38" fontId="3" fillId="0" borderId="101" xfId="1" applyFont="1" applyBorder="1" applyAlignment="1">
      <alignment horizontal="center" vertical="center"/>
    </xf>
    <xf numFmtId="38" fontId="3" fillId="0" borderId="7" xfId="1" applyFont="1" applyBorder="1" applyAlignment="1">
      <alignment horizontal="center" vertical="center"/>
    </xf>
    <xf numFmtId="38" fontId="3" fillId="0" borderId="7" xfId="1" quotePrefix="1" applyFont="1" applyBorder="1" applyAlignment="1">
      <alignment horizontal="center" vertical="center"/>
    </xf>
    <xf numFmtId="38" fontId="3" fillId="3" borderId="6" xfId="1" applyFont="1" applyFill="1" applyBorder="1" applyAlignment="1">
      <alignment horizontal="center" vertical="center"/>
    </xf>
    <xf numFmtId="38" fontId="3" fillId="3" borderId="2" xfId="1" applyFont="1" applyFill="1" applyBorder="1" applyAlignment="1">
      <alignment horizontal="center" vertical="center"/>
    </xf>
    <xf numFmtId="38" fontId="3" fillId="0" borderId="92" xfId="1" applyFont="1" applyBorder="1" applyAlignment="1">
      <alignment horizontal="center" vertical="center"/>
    </xf>
    <xf numFmtId="38" fontId="3" fillId="2" borderId="52" xfId="1" applyFont="1" applyFill="1" applyBorder="1" applyAlignment="1">
      <alignment horizontal="center" vertical="center"/>
    </xf>
    <xf numFmtId="38" fontId="3" fillId="3" borderId="9" xfId="1" applyFont="1" applyFill="1" applyBorder="1" applyAlignment="1">
      <alignment horizontal="center" vertical="center"/>
    </xf>
    <xf numFmtId="38" fontId="3" fillId="0" borderId="93" xfId="1" applyFont="1" applyBorder="1" applyAlignment="1">
      <alignment horizontal="center" vertical="center"/>
    </xf>
    <xf numFmtId="38" fontId="3" fillId="2" borderId="51" xfId="1" applyFont="1" applyFill="1" applyBorder="1" applyAlignment="1">
      <alignment horizontal="center" vertical="center"/>
    </xf>
    <xf numFmtId="38" fontId="3" fillId="3" borderId="97" xfId="1" applyFont="1" applyFill="1" applyBorder="1" applyAlignment="1">
      <alignment horizontal="center" vertical="center"/>
    </xf>
    <xf numFmtId="38" fontId="3" fillId="3" borderId="10" xfId="1" applyFont="1" applyFill="1" applyBorder="1" applyAlignment="1">
      <alignment horizontal="center" vertical="center"/>
    </xf>
    <xf numFmtId="38" fontId="3" fillId="3" borderId="7" xfId="1" applyFont="1" applyFill="1" applyBorder="1" applyAlignment="1">
      <alignment horizontal="center" vertical="center"/>
    </xf>
    <xf numFmtId="38" fontId="3" fillId="3" borderId="3" xfId="1" applyFont="1" applyFill="1" applyBorder="1" applyAlignment="1">
      <alignment horizontal="center" vertical="center"/>
    </xf>
    <xf numFmtId="38" fontId="3" fillId="0" borderId="18" xfId="1" applyFont="1" applyBorder="1" applyAlignment="1">
      <alignment horizontal="center" vertical="center"/>
    </xf>
    <xf numFmtId="38" fontId="3" fillId="0" borderId="17" xfId="1" applyFont="1" applyBorder="1" applyAlignment="1">
      <alignment horizontal="center" vertical="center"/>
    </xf>
    <xf numFmtId="38" fontId="3" fillId="0" borderId="95" xfId="1" applyFont="1" applyBorder="1" applyAlignment="1">
      <alignment horizontal="center" vertical="center"/>
    </xf>
    <xf numFmtId="38" fontId="3" fillId="0" borderId="91" xfId="1" applyFont="1" applyBorder="1" applyAlignment="1">
      <alignment horizontal="center" vertical="center"/>
    </xf>
    <xf numFmtId="38" fontId="3" fillId="2" borderId="56" xfId="1" applyFont="1" applyFill="1" applyBorder="1" applyAlignment="1">
      <alignment horizontal="center" vertical="center"/>
    </xf>
    <xf numFmtId="38" fontId="3" fillId="2" borderId="57" xfId="1" applyFont="1" applyFill="1" applyBorder="1" applyAlignment="1">
      <alignment horizontal="center" vertical="center"/>
    </xf>
    <xf numFmtId="38" fontId="3" fillId="3" borderId="99" xfId="1" applyFont="1" applyFill="1" applyBorder="1" applyAlignment="1">
      <alignment horizontal="center" vertical="center"/>
    </xf>
    <xf numFmtId="38" fontId="3" fillId="3" borderId="100" xfId="1" applyFont="1" applyFill="1" applyBorder="1" applyAlignment="1">
      <alignment horizontal="center" vertical="center"/>
    </xf>
    <xf numFmtId="38" fontId="3" fillId="3" borderId="74" xfId="1" applyFont="1" applyFill="1" applyBorder="1" applyAlignment="1">
      <alignment horizontal="center" vertical="center"/>
    </xf>
    <xf numFmtId="38" fontId="3" fillId="3" borderId="75" xfId="1" applyFont="1" applyFill="1" applyBorder="1" applyAlignment="1">
      <alignment horizontal="center" vertical="center"/>
    </xf>
    <xf numFmtId="38" fontId="3" fillId="3" borderId="17" xfId="1" applyFont="1" applyFill="1" applyBorder="1" applyAlignment="1">
      <alignment horizontal="center" vertical="center"/>
    </xf>
    <xf numFmtId="38" fontId="3" fillId="3" borderId="18" xfId="1" applyFont="1" applyFill="1" applyBorder="1" applyAlignment="1">
      <alignment horizontal="center" vertical="center"/>
    </xf>
    <xf numFmtId="38" fontId="3" fillId="3" borderId="23" xfId="1" applyFont="1" applyFill="1" applyBorder="1" applyAlignment="1">
      <alignment horizontal="center" vertical="center"/>
    </xf>
    <xf numFmtId="38" fontId="3" fillId="3" borderId="24" xfId="1" applyFont="1" applyFill="1" applyBorder="1" applyAlignment="1">
      <alignment horizontal="center" vertical="center"/>
    </xf>
    <xf numFmtId="38" fontId="3" fillId="0" borderId="60" xfId="1" applyFont="1" applyBorder="1" applyAlignment="1">
      <alignment horizontal="center" vertical="center"/>
    </xf>
    <xf numFmtId="38" fontId="3" fillId="0" borderId="103" xfId="1" applyFont="1" applyBorder="1" applyAlignment="1">
      <alignment horizontal="center" vertical="center"/>
    </xf>
    <xf numFmtId="38" fontId="3" fillId="0" borderId="20" xfId="1" applyFont="1" applyBorder="1" applyAlignment="1">
      <alignment horizontal="center" vertical="center"/>
    </xf>
    <xf numFmtId="38" fontId="20" fillId="7" borderId="104" xfId="1" quotePrefix="1" applyFont="1" applyFill="1" applyBorder="1" applyAlignment="1">
      <alignment horizontal="center" vertical="center" wrapText="1"/>
    </xf>
    <xf numFmtId="176" fontId="20" fillId="6" borderId="105" xfId="2" applyNumberFormat="1" applyFont="1" applyFill="1" applyBorder="1" applyAlignment="1">
      <alignment vertical="center"/>
    </xf>
    <xf numFmtId="176" fontId="20" fillId="0" borderId="142" xfId="2" applyNumberFormat="1" applyFont="1" applyFill="1" applyBorder="1" applyAlignment="1">
      <alignment vertical="center"/>
    </xf>
    <xf numFmtId="9" fontId="20" fillId="0" borderId="105" xfId="2" applyFont="1" applyFill="1" applyBorder="1" applyAlignment="1">
      <alignment horizontal="center" vertical="center"/>
    </xf>
    <xf numFmtId="9" fontId="20" fillId="6" borderId="106" xfId="2" applyFont="1" applyFill="1" applyBorder="1" applyAlignment="1">
      <alignment horizontal="center" vertical="center"/>
    </xf>
    <xf numFmtId="38" fontId="3" fillId="3" borderId="3" xfId="1" applyFont="1" applyFill="1" applyBorder="1" applyAlignment="1">
      <alignment horizontal="left" vertical="center"/>
    </xf>
    <xf numFmtId="38" fontId="11" fillId="0" borderId="0" xfId="1" applyFont="1" applyAlignment="1">
      <alignment horizontal="left" vertical="center"/>
    </xf>
    <xf numFmtId="38" fontId="8" fillId="0" borderId="0" xfId="1" quotePrefix="1" applyFont="1" applyAlignment="1">
      <alignment horizontal="left" vertical="center" wrapText="1"/>
    </xf>
    <xf numFmtId="38" fontId="4" fillId="0" borderId="0" xfId="1" quotePrefix="1" applyFont="1" applyAlignment="1">
      <alignment vertical="center"/>
    </xf>
    <xf numFmtId="38" fontId="15" fillId="0" borderId="0" xfId="1" quotePrefix="1" applyFont="1" applyAlignment="1">
      <alignment vertical="center" wrapText="1"/>
    </xf>
    <xf numFmtId="38" fontId="16" fillId="0" borderId="0" xfId="1" applyFont="1" applyAlignment="1">
      <alignment horizontal="center" vertical="center"/>
    </xf>
    <xf numFmtId="38" fontId="11" fillId="0" borderId="0" xfId="1" quotePrefix="1" applyFont="1" applyBorder="1" applyAlignment="1">
      <alignment horizontal="left" vertical="center" wrapText="1"/>
    </xf>
    <xf numFmtId="38" fontId="11" fillId="0" borderId="0" xfId="1" quotePrefix="1" applyFont="1" applyAlignment="1">
      <alignment horizontal="left" vertical="center"/>
    </xf>
    <xf numFmtId="38" fontId="12" fillId="0" borderId="0" xfId="1" quotePrefix="1" applyFont="1" applyAlignment="1">
      <alignment horizontal="left" vertical="center" wrapText="1"/>
    </xf>
    <xf numFmtId="0" fontId="27" fillId="11" borderId="0" xfId="4" applyFont="1" applyFill="1">
      <alignment vertical="center"/>
    </xf>
    <xf numFmtId="0" fontId="26" fillId="11" borderId="0" xfId="4" applyFill="1">
      <alignment vertical="center"/>
    </xf>
    <xf numFmtId="0" fontId="30" fillId="12" borderId="1" xfId="4" applyFont="1" applyFill="1" applyBorder="1" applyAlignment="1">
      <alignment horizontal="center" vertical="center"/>
    </xf>
    <xf numFmtId="0" fontId="26" fillId="0" borderId="0" xfId="4" applyFill="1">
      <alignment vertical="center"/>
    </xf>
    <xf numFmtId="0" fontId="26" fillId="0" borderId="0" xfId="4">
      <alignment vertical="center"/>
    </xf>
    <xf numFmtId="0" fontId="26" fillId="13" borderId="1" xfId="4" applyFill="1" applyBorder="1" applyAlignment="1">
      <alignment horizontal="center" vertical="center"/>
    </xf>
    <xf numFmtId="0" fontId="26" fillId="13" borderId="13" xfId="4" applyFill="1" applyBorder="1" applyAlignment="1">
      <alignment horizontal="center" vertical="center"/>
    </xf>
    <xf numFmtId="0" fontId="26" fillId="0" borderId="1" xfId="4" applyBorder="1" applyAlignment="1">
      <alignment horizontal="center" vertical="center"/>
    </xf>
    <xf numFmtId="38" fontId="0" fillId="14" borderId="1" xfId="5" applyFont="1" applyFill="1" applyBorder="1">
      <alignment vertical="center"/>
    </xf>
    <xf numFmtId="38" fontId="0" fillId="14" borderId="6" xfId="5" applyFont="1" applyFill="1" applyBorder="1">
      <alignment vertical="center"/>
    </xf>
    <xf numFmtId="38" fontId="0" fillId="14" borderId="104" xfId="5" applyFont="1" applyFill="1" applyBorder="1">
      <alignment vertical="center"/>
    </xf>
    <xf numFmtId="38" fontId="0" fillId="14" borderId="105" xfId="5" applyFont="1" applyFill="1" applyBorder="1">
      <alignment vertical="center"/>
    </xf>
    <xf numFmtId="38" fontId="0" fillId="14" borderId="106" xfId="5" applyFont="1" applyFill="1" applyBorder="1">
      <alignment vertical="center"/>
    </xf>
    <xf numFmtId="38" fontId="0" fillId="14" borderId="14" xfId="5" applyFont="1" applyFill="1" applyBorder="1">
      <alignment vertical="center"/>
    </xf>
    <xf numFmtId="0" fontId="26" fillId="0" borderId="19" xfId="4" applyFill="1" applyBorder="1" applyAlignment="1">
      <alignment horizontal="left" vertical="center"/>
    </xf>
    <xf numFmtId="38" fontId="4" fillId="0" borderId="0" xfId="1" quotePrefix="1" applyFont="1" applyBorder="1" applyAlignment="1">
      <alignment vertical="center"/>
    </xf>
    <xf numFmtId="38" fontId="3" fillId="0" borderId="1" xfId="1" quotePrefix="1" applyFont="1" applyBorder="1" applyAlignment="1">
      <alignment horizontal="center" vertical="center"/>
    </xf>
    <xf numFmtId="38" fontId="3" fillId="0" borderId="17" xfId="1" quotePrefix="1" applyFont="1" applyBorder="1" applyAlignment="1">
      <alignment horizontal="center" vertical="center"/>
    </xf>
    <xf numFmtId="176" fontId="3" fillId="0" borderId="0" xfId="2" applyNumberFormat="1" applyFont="1" applyFill="1" applyBorder="1" applyAlignment="1">
      <alignment horizontal="center" vertical="center"/>
    </xf>
    <xf numFmtId="38" fontId="3" fillId="0" borderId="0" xfId="1" quotePrefix="1" applyFont="1" applyFill="1" applyBorder="1" applyAlignment="1">
      <alignment horizontal="center" vertical="center"/>
    </xf>
    <xf numFmtId="176" fontId="3" fillId="0" borderId="0" xfId="2" applyNumberFormat="1" applyFont="1" applyFill="1" applyBorder="1" applyAlignment="1">
      <alignment vertical="center"/>
    </xf>
    <xf numFmtId="10" fontId="3" fillId="0" borderId="17" xfId="2" applyNumberFormat="1" applyFont="1" applyBorder="1" applyAlignment="1">
      <alignment horizontal="center" vertical="center"/>
    </xf>
    <xf numFmtId="176" fontId="3" fillId="0" borderId="1" xfId="2" applyNumberFormat="1" applyFont="1" applyBorder="1" applyAlignment="1">
      <alignment horizontal="center" vertical="center"/>
    </xf>
    <xf numFmtId="10" fontId="3" fillId="0" borderId="144" xfId="2" applyNumberFormat="1" applyFont="1" applyBorder="1" applyAlignment="1">
      <alignment vertical="center"/>
    </xf>
    <xf numFmtId="176" fontId="3" fillId="0" borderId="145" xfId="2" applyNumberFormat="1" applyFont="1" applyBorder="1" applyAlignment="1">
      <alignment vertical="center"/>
    </xf>
    <xf numFmtId="10" fontId="3" fillId="2" borderId="56" xfId="2" applyNumberFormat="1" applyFont="1" applyFill="1" applyBorder="1" applyAlignment="1">
      <alignment horizontal="center" vertical="center"/>
    </xf>
    <xf numFmtId="176" fontId="3" fillId="2" borderId="55" xfId="2" applyNumberFormat="1" applyFont="1" applyFill="1" applyBorder="1" applyAlignment="1">
      <alignment horizontal="center" vertical="center"/>
    </xf>
    <xf numFmtId="10" fontId="3" fillId="3" borderId="99" xfId="2" applyNumberFormat="1" applyFont="1" applyFill="1" applyBorder="1" applyAlignment="1">
      <alignment horizontal="center" vertical="center"/>
    </xf>
    <xf numFmtId="176" fontId="3" fillId="3" borderId="98" xfId="2" applyNumberFormat="1" applyFont="1" applyFill="1" applyBorder="1" applyAlignment="1">
      <alignment horizontal="center" vertical="center"/>
    </xf>
    <xf numFmtId="10" fontId="3" fillId="3" borderId="74" xfId="2" applyNumberFormat="1" applyFont="1" applyFill="1" applyBorder="1" applyAlignment="1">
      <alignment horizontal="center" vertical="center"/>
    </xf>
    <xf numFmtId="176" fontId="3" fillId="3" borderId="19" xfId="2" applyNumberFormat="1" applyFont="1" applyFill="1" applyBorder="1" applyAlignment="1">
      <alignment horizontal="center" vertical="center"/>
    </xf>
    <xf numFmtId="10" fontId="3" fillId="3" borderId="17" xfId="2" applyNumberFormat="1" applyFont="1" applyFill="1" applyBorder="1" applyAlignment="1">
      <alignment horizontal="center" vertical="center"/>
    </xf>
    <xf numFmtId="176" fontId="3" fillId="3" borderId="1" xfId="2" applyNumberFormat="1" applyFont="1" applyFill="1" applyBorder="1" applyAlignment="1">
      <alignment horizontal="center" vertical="center"/>
    </xf>
    <xf numFmtId="10" fontId="3" fillId="3" borderId="23" xfId="2" applyNumberFormat="1" applyFont="1" applyFill="1" applyBorder="1" applyAlignment="1">
      <alignment horizontal="center" vertical="center"/>
    </xf>
    <xf numFmtId="176" fontId="3" fillId="3" borderId="13" xfId="2" applyNumberFormat="1" applyFont="1" applyFill="1" applyBorder="1" applyAlignment="1">
      <alignment horizontal="center" vertical="center"/>
    </xf>
    <xf numFmtId="10" fontId="3" fillId="0" borderId="146" xfId="2" applyNumberFormat="1" applyFont="1" applyBorder="1" applyAlignment="1">
      <alignment vertical="center"/>
    </xf>
    <xf numFmtId="176" fontId="3" fillId="0" borderId="147" xfId="2" applyNumberFormat="1" applyFont="1" applyBorder="1" applyAlignment="1">
      <alignment vertical="center"/>
    </xf>
    <xf numFmtId="10" fontId="3" fillId="0" borderId="9" xfId="2" applyNumberFormat="1" applyFont="1" applyFill="1" applyBorder="1" applyAlignment="1">
      <alignment horizontal="center" vertical="center"/>
    </xf>
    <xf numFmtId="38" fontId="3" fillId="0" borderId="9" xfId="1" quotePrefix="1" applyFont="1" applyFill="1" applyBorder="1" applyAlignment="1">
      <alignment horizontal="center" vertical="center"/>
    </xf>
    <xf numFmtId="10" fontId="6" fillId="0" borderId="9" xfId="2" applyNumberFormat="1" applyFont="1" applyFill="1" applyBorder="1" applyAlignment="1">
      <alignment horizontal="center" vertical="center"/>
    </xf>
    <xf numFmtId="38" fontId="12" fillId="3" borderId="23" xfId="1" applyFont="1" applyFill="1" applyBorder="1" applyAlignment="1">
      <alignment horizontal="center" vertical="center"/>
    </xf>
    <xf numFmtId="38" fontId="12" fillId="3" borderId="24" xfId="1" applyFont="1" applyFill="1" applyBorder="1" applyAlignment="1">
      <alignment horizontal="center" vertical="center"/>
    </xf>
    <xf numFmtId="38" fontId="12" fillId="0" borderId="95" xfId="1" applyFont="1" applyFill="1" applyBorder="1" applyAlignment="1">
      <alignment horizontal="center" vertical="center"/>
    </xf>
    <xf numFmtId="38" fontId="12" fillId="0" borderId="91" xfId="1" applyFont="1" applyFill="1" applyBorder="1" applyAlignment="1">
      <alignment horizontal="center" vertical="center"/>
    </xf>
    <xf numFmtId="38" fontId="11" fillId="0" borderId="0" xfId="1" quotePrefix="1" applyFont="1" applyAlignment="1">
      <alignment horizontal="left" vertical="center"/>
    </xf>
    <xf numFmtId="38" fontId="15" fillId="0" borderId="0" xfId="1" quotePrefix="1" applyFont="1" applyAlignment="1">
      <alignment vertical="center" wrapText="1"/>
    </xf>
    <xf numFmtId="38" fontId="4" fillId="0" borderId="0" xfId="1" quotePrefix="1" applyFont="1" applyBorder="1" applyAlignment="1">
      <alignment vertical="center"/>
    </xf>
    <xf numFmtId="38" fontId="4" fillId="0" borderId="0" xfId="1" quotePrefix="1" applyFont="1" applyAlignment="1">
      <alignment vertical="center"/>
    </xf>
    <xf numFmtId="38" fontId="3" fillId="0" borderId="32" xfId="1" applyFont="1" applyBorder="1" applyAlignment="1">
      <alignment vertical="center" shrinkToFit="1"/>
    </xf>
    <xf numFmtId="38" fontId="3" fillId="0" borderId="46" xfId="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34" fillId="0" borderId="0" xfId="0" applyFont="1" applyAlignment="1">
      <alignment horizontal="left" vertical="center"/>
    </xf>
    <xf numFmtId="0" fontId="14" fillId="0" borderId="0" xfId="0" applyFont="1" applyAlignment="1">
      <alignment vertical="center"/>
    </xf>
    <xf numFmtId="38" fontId="18" fillId="0" borderId="14" xfId="1" applyFont="1" applyBorder="1" applyAlignment="1">
      <alignment horizontal="center" vertical="center" wrapText="1"/>
    </xf>
    <xf numFmtId="38" fontId="18" fillId="0" borderId="4" xfId="1" applyFont="1" applyBorder="1" applyAlignment="1">
      <alignment horizontal="center" vertical="center" wrapText="1"/>
    </xf>
    <xf numFmtId="38" fontId="35" fillId="8" borderId="135" xfId="3" applyNumberFormat="1" applyFont="1" applyBorder="1" applyAlignment="1">
      <alignment horizontal="center" vertical="center" wrapText="1"/>
    </xf>
    <xf numFmtId="38" fontId="20" fillId="0" borderId="12" xfId="1" applyFont="1" applyBorder="1" applyAlignment="1">
      <alignment horizontal="center" vertical="center"/>
    </xf>
    <xf numFmtId="0" fontId="15" fillId="6" borderId="1"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105" xfId="0" applyFont="1" applyFill="1" applyBorder="1" applyAlignment="1">
      <alignment horizontal="center" vertical="center" wrapText="1"/>
    </xf>
    <xf numFmtId="0" fontId="15" fillId="6" borderId="89" xfId="0" applyFont="1" applyFill="1" applyBorder="1" applyAlignment="1">
      <alignment horizontal="center" vertical="center" wrapText="1"/>
    </xf>
    <xf numFmtId="38" fontId="13" fillId="10" borderId="1" xfId="1" applyFont="1" applyFill="1" applyBorder="1" applyAlignment="1">
      <alignment vertical="center"/>
    </xf>
    <xf numFmtId="3" fontId="15" fillId="0" borderId="1" xfId="0" applyNumberFormat="1" applyFont="1" applyFill="1" applyBorder="1" applyAlignment="1">
      <alignment horizontal="center" vertical="center" wrapText="1"/>
    </xf>
    <xf numFmtId="3" fontId="15" fillId="0" borderId="8" xfId="0" applyNumberFormat="1" applyFont="1" applyFill="1" applyBorder="1" applyAlignment="1">
      <alignment horizontal="center" vertical="center" wrapText="1"/>
    </xf>
    <xf numFmtId="3" fontId="15" fillId="0" borderId="105" xfId="0" applyNumberFormat="1" applyFont="1" applyFill="1" applyBorder="1" applyAlignment="1">
      <alignment horizontal="center" vertical="center" wrapText="1"/>
    </xf>
    <xf numFmtId="3" fontId="15" fillId="0" borderId="89" xfId="0" applyNumberFormat="1" applyFont="1" applyFill="1" applyBorder="1" applyAlignment="1">
      <alignment horizontal="center" vertical="center" wrapText="1"/>
    </xf>
    <xf numFmtId="38" fontId="13" fillId="10" borderId="1" xfId="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05" xfId="0" applyFont="1" applyFill="1" applyBorder="1" applyAlignment="1">
      <alignment horizontal="center" vertical="center" wrapText="1"/>
    </xf>
    <xf numFmtId="0" fontId="15" fillId="0" borderId="89" xfId="0" applyFont="1" applyFill="1" applyBorder="1" applyAlignment="1">
      <alignment horizontal="center" vertical="center" wrapText="1"/>
    </xf>
    <xf numFmtId="3" fontId="38" fillId="6" borderId="13" xfId="0" applyNumberFormat="1" applyFont="1" applyFill="1" applyBorder="1" applyAlignment="1">
      <alignment horizontal="center" vertical="center" wrapText="1"/>
    </xf>
    <xf numFmtId="3" fontId="38" fillId="6" borderId="11" xfId="0" applyNumberFormat="1" applyFont="1" applyFill="1" applyBorder="1" applyAlignment="1">
      <alignment horizontal="center" vertical="center" wrapText="1"/>
    </xf>
    <xf numFmtId="3" fontId="38" fillId="6" borderId="106" xfId="0" applyNumberFormat="1" applyFont="1" applyFill="1" applyBorder="1" applyAlignment="1">
      <alignment horizontal="center" vertical="center" wrapText="1"/>
    </xf>
    <xf numFmtId="3" fontId="38" fillId="6" borderId="20" xfId="0" applyNumberFormat="1" applyFont="1" applyFill="1" applyBorder="1" applyAlignment="1">
      <alignment horizontal="center" vertical="center" wrapText="1"/>
    </xf>
    <xf numFmtId="38" fontId="20" fillId="10" borderId="1" xfId="1" applyFont="1" applyFill="1" applyBorder="1" applyAlignment="1">
      <alignment horizontal="center" vertical="center"/>
    </xf>
    <xf numFmtId="3" fontId="15" fillId="0" borderId="6" xfId="0" applyNumberFormat="1" applyFont="1" applyFill="1" applyBorder="1" applyAlignment="1">
      <alignment horizontal="center" vertical="center" wrapText="1"/>
    </xf>
    <xf numFmtId="3" fontId="15" fillId="0" borderId="107" xfId="0" applyNumberFormat="1" applyFont="1" applyFill="1" applyBorder="1" applyAlignment="1">
      <alignment horizontal="center" vertical="center" wrapText="1"/>
    </xf>
    <xf numFmtId="3" fontId="15" fillId="0" borderId="40" xfId="0" applyNumberFormat="1"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107" xfId="0" applyFont="1" applyFill="1" applyBorder="1" applyAlignment="1">
      <alignment horizontal="center" vertical="center" wrapText="1"/>
    </xf>
    <xf numFmtId="0" fontId="15" fillId="6" borderId="4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04" xfId="0" applyFont="1" applyFill="1" applyBorder="1" applyAlignment="1">
      <alignment horizontal="center" vertical="center" wrapText="1"/>
    </xf>
    <xf numFmtId="3" fontId="15" fillId="6" borderId="6" xfId="0" applyNumberFormat="1" applyFont="1" applyFill="1" applyBorder="1" applyAlignment="1">
      <alignment horizontal="center" vertical="center" wrapText="1"/>
    </xf>
    <xf numFmtId="3" fontId="15" fillId="6" borderId="105" xfId="0" applyNumberFormat="1" applyFont="1" applyFill="1" applyBorder="1" applyAlignment="1">
      <alignment horizontal="center" vertical="center" wrapText="1"/>
    </xf>
    <xf numFmtId="3" fontId="15" fillId="6" borderId="89" xfId="0" applyNumberFormat="1" applyFont="1" applyFill="1" applyBorder="1" applyAlignment="1">
      <alignment horizontal="center" vertical="center" wrapText="1"/>
    </xf>
    <xf numFmtId="3" fontId="15" fillId="6" borderId="106" xfId="0" applyNumberFormat="1" applyFont="1" applyFill="1" applyBorder="1" applyAlignment="1">
      <alignment horizontal="center" vertical="center" wrapText="1"/>
    </xf>
    <xf numFmtId="0" fontId="37" fillId="0" borderId="0" xfId="0" applyFont="1" applyFill="1" applyBorder="1" applyAlignment="1">
      <alignment horizontal="center" vertical="center"/>
    </xf>
    <xf numFmtId="38" fontId="13" fillId="0" borderId="0" xfId="1" applyFont="1" applyAlignment="1">
      <alignment vertical="center"/>
    </xf>
    <xf numFmtId="38" fontId="13" fillId="0" borderId="0" xfId="1" applyFont="1" applyFill="1" applyAlignment="1">
      <alignment vertical="center"/>
    </xf>
    <xf numFmtId="0" fontId="37" fillId="0" borderId="9" xfId="0" applyFont="1" applyFill="1" applyBorder="1" applyAlignment="1">
      <alignment horizontal="center" vertical="center"/>
    </xf>
    <xf numFmtId="0" fontId="37" fillId="0" borderId="0" xfId="0" applyFont="1" applyBorder="1" applyAlignment="1">
      <alignment horizontal="left" vertical="center" wrapText="1"/>
    </xf>
    <xf numFmtId="0" fontId="36" fillId="0" borderId="1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20" fillId="0" borderId="0" xfId="0" applyFont="1" applyFill="1" applyBorder="1" applyAlignment="1">
      <alignment horizontal="center" vertical="center"/>
    </xf>
    <xf numFmtId="38" fontId="18" fillId="0" borderId="6" xfId="1" applyFont="1" applyBorder="1" applyAlignment="1">
      <alignment horizontal="center" vertical="center" wrapText="1"/>
    </xf>
    <xf numFmtId="38" fontId="20" fillId="0" borderId="89" xfId="1" applyFont="1" applyBorder="1" applyAlignment="1">
      <alignment horizontal="center" vertical="center"/>
    </xf>
    <xf numFmtId="0" fontId="15" fillId="0" borderId="6" xfId="0" applyFont="1" applyFill="1" applyBorder="1" applyAlignment="1">
      <alignment vertical="center" wrapText="1"/>
    </xf>
    <xf numFmtId="38" fontId="15" fillId="0" borderId="105" xfId="1" applyFont="1" applyFill="1" applyBorder="1" applyAlignment="1">
      <alignment horizontal="center" vertical="center" wrapText="1"/>
    </xf>
    <xf numFmtId="38" fontId="15" fillId="0" borderId="89" xfId="1" applyFont="1" applyFill="1" applyBorder="1" applyAlignment="1">
      <alignment horizontal="center" vertical="center" wrapText="1"/>
    </xf>
    <xf numFmtId="3" fontId="15" fillId="0" borderId="4" xfId="0" applyNumberFormat="1" applyFont="1" applyFill="1" applyBorder="1" applyAlignment="1">
      <alignment horizontal="center" vertical="center" wrapText="1"/>
    </xf>
    <xf numFmtId="3" fontId="15" fillId="0" borderId="63" xfId="0" applyNumberFormat="1" applyFont="1" applyFill="1" applyBorder="1" applyAlignment="1">
      <alignment horizontal="center" vertical="center" wrapText="1"/>
    </xf>
    <xf numFmtId="38" fontId="18" fillId="0" borderId="1" xfId="1" applyFont="1" applyBorder="1" applyAlignment="1">
      <alignment horizontal="center" vertical="center"/>
    </xf>
    <xf numFmtId="38" fontId="13" fillId="10" borderId="140" xfId="1" applyFont="1" applyFill="1" applyBorder="1" applyAlignment="1">
      <alignment vertical="center"/>
    </xf>
    <xf numFmtId="38" fontId="14" fillId="0" borderId="1" xfId="1" applyFont="1" applyBorder="1" applyAlignment="1">
      <alignment horizontal="center" vertical="center"/>
    </xf>
    <xf numFmtId="38" fontId="13" fillId="0" borderId="18" xfId="1" applyFont="1" applyBorder="1" applyAlignment="1">
      <alignment vertical="center"/>
    </xf>
    <xf numFmtId="0" fontId="18" fillId="6" borderId="1" xfId="0" applyFont="1" applyFill="1" applyBorder="1" applyAlignment="1">
      <alignment horizontal="center" vertical="center"/>
    </xf>
    <xf numFmtId="0" fontId="14" fillId="0" borderId="1" xfId="0" applyFont="1" applyBorder="1" applyAlignment="1">
      <alignment horizontal="center" vertical="center"/>
    </xf>
    <xf numFmtId="38" fontId="13" fillId="0" borderId="46" xfId="1" applyFont="1" applyBorder="1" applyAlignment="1">
      <alignment vertical="center"/>
    </xf>
    <xf numFmtId="38" fontId="13" fillId="0" borderId="0" xfId="1" quotePrefix="1" applyFont="1" applyBorder="1" applyAlignment="1">
      <alignment horizontal="left" vertical="center"/>
    </xf>
    <xf numFmtId="0" fontId="5" fillId="0" borderId="0" xfId="0" applyFont="1" applyBorder="1" applyAlignment="1">
      <alignment vertical="center"/>
    </xf>
    <xf numFmtId="0" fontId="3" fillId="0" borderId="54" xfId="0" applyFont="1" applyBorder="1">
      <alignment vertical="center"/>
    </xf>
    <xf numFmtId="10" fontId="3" fillId="0" borderId="54" xfId="1" applyNumberFormat="1" applyFont="1" applyBorder="1">
      <alignment vertical="center"/>
    </xf>
    <xf numFmtId="10" fontId="3" fillId="0" borderId="0" xfId="2" applyNumberFormat="1" applyFont="1" applyFill="1" applyBorder="1" applyAlignment="1">
      <alignment horizontal="center" vertical="center"/>
    </xf>
    <xf numFmtId="10" fontId="6" fillId="0" borderId="0" xfId="2" applyNumberFormat="1" applyFont="1" applyFill="1" applyBorder="1" applyAlignment="1">
      <alignment horizontal="center" vertical="center"/>
    </xf>
    <xf numFmtId="38" fontId="3" fillId="0" borderId="47" xfId="1" quotePrefix="1" applyFont="1" applyBorder="1" applyAlignment="1">
      <alignment horizontal="center" vertical="center"/>
    </xf>
    <xf numFmtId="38" fontId="3" fillId="0" borderId="26" xfId="1" quotePrefix="1" applyFont="1" applyBorder="1" applyAlignment="1">
      <alignment horizontal="center" vertical="center"/>
    </xf>
    <xf numFmtId="38" fontId="3" fillId="0" borderId="25" xfId="1" applyFont="1" applyBorder="1" applyAlignment="1">
      <alignment horizontal="center" vertical="center"/>
    </xf>
    <xf numFmtId="10" fontId="3" fillId="0" borderId="0" xfId="1" applyNumberFormat="1" applyFont="1" applyBorder="1">
      <alignment vertical="center"/>
    </xf>
    <xf numFmtId="38" fontId="3" fillId="0" borderId="0" xfId="1" applyFont="1" applyAlignment="1">
      <alignment vertical="center" wrapText="1"/>
    </xf>
    <xf numFmtId="38" fontId="11" fillId="0" borderId="0" xfId="1" quotePrefix="1" applyFont="1" applyAlignment="1">
      <alignment horizontal="left" vertical="center"/>
    </xf>
    <xf numFmtId="38" fontId="15" fillId="0" borderId="0" xfId="1" quotePrefix="1" applyFont="1" applyAlignment="1">
      <alignment horizontal="left" vertical="center" wrapText="1"/>
    </xf>
    <xf numFmtId="38" fontId="11" fillId="0" borderId="0" xfId="1" applyFont="1" applyAlignment="1">
      <alignment horizontal="left" vertical="center"/>
    </xf>
    <xf numFmtId="38" fontId="4" fillId="0" borderId="0" xfId="1" applyFont="1" applyAlignment="1">
      <alignment horizontal="center" vertical="center"/>
    </xf>
    <xf numFmtId="38" fontId="3" fillId="0" borderId="95" xfId="1" applyFont="1" applyBorder="1" applyAlignment="1">
      <alignment horizontal="left" vertical="center"/>
    </xf>
    <xf numFmtId="38" fontId="3" fillId="0" borderId="94" xfId="1" applyFont="1" applyBorder="1" applyAlignment="1">
      <alignment horizontal="left" vertical="center"/>
    </xf>
    <xf numFmtId="38" fontId="3" fillId="0" borderId="92" xfId="1" applyFont="1" applyBorder="1" applyAlignment="1">
      <alignment horizontal="left" vertical="center"/>
    </xf>
    <xf numFmtId="38" fontId="5" fillId="2" borderId="49" xfId="1" applyFont="1" applyFill="1" applyBorder="1" applyAlignment="1">
      <alignment vertical="center"/>
    </xf>
    <xf numFmtId="38" fontId="5" fillId="2" borderId="50" xfId="1" applyFont="1" applyFill="1" applyBorder="1" applyAlignment="1">
      <alignment vertical="center"/>
    </xf>
    <xf numFmtId="38" fontId="5" fillId="2" borderId="51" xfId="1" applyFont="1" applyFill="1" applyBorder="1" applyAlignment="1">
      <alignment vertical="center"/>
    </xf>
    <xf numFmtId="38" fontId="3" fillId="0" borderId="5" xfId="1" applyFont="1" applyBorder="1" applyAlignment="1">
      <alignment horizontal="center" vertical="center"/>
    </xf>
    <xf numFmtId="38" fontId="3" fillId="0" borderId="4" xfId="1" applyFont="1" applyBorder="1" applyAlignment="1">
      <alignment horizontal="center" vertical="center"/>
    </xf>
    <xf numFmtId="38" fontId="12" fillId="0" borderId="74" xfId="1" applyFont="1" applyBorder="1" applyAlignment="1">
      <alignment horizontal="center" vertical="center"/>
    </xf>
    <xf numFmtId="38" fontId="12" fillId="0" borderId="75" xfId="1" applyFont="1" applyBorder="1" applyAlignment="1">
      <alignment horizontal="center" vertical="center"/>
    </xf>
    <xf numFmtId="38" fontId="4" fillId="0" borderId="38" xfId="1" applyFont="1" applyBorder="1" applyAlignment="1">
      <alignment horizontal="center" vertical="center"/>
    </xf>
    <xf numFmtId="38" fontId="8" fillId="0" borderId="38" xfId="1" applyFont="1" applyBorder="1" applyAlignment="1">
      <alignment horizontal="center" vertical="center"/>
    </xf>
    <xf numFmtId="38" fontId="8" fillId="0" borderId="118" xfId="1" applyFont="1" applyBorder="1" applyAlignment="1">
      <alignment horizontal="center" vertical="center"/>
    </xf>
    <xf numFmtId="38" fontId="8" fillId="0" borderId="37" xfId="1" applyFont="1" applyBorder="1" applyAlignment="1">
      <alignment horizontal="center" vertical="center"/>
    </xf>
    <xf numFmtId="38" fontId="3" fillId="0" borderId="14" xfId="1" applyFont="1" applyBorder="1" applyAlignment="1">
      <alignment horizontal="center" vertical="center"/>
    </xf>
    <xf numFmtId="38" fontId="3" fillId="0" borderId="21" xfId="1" applyFont="1" applyBorder="1" applyAlignment="1">
      <alignment horizontal="center" vertical="center"/>
    </xf>
    <xf numFmtId="38" fontId="3" fillId="0" borderId="11" xfId="1" applyFont="1" applyBorder="1" applyAlignment="1">
      <alignment horizontal="center" vertical="center"/>
    </xf>
    <xf numFmtId="38" fontId="3" fillId="0" borderId="3" xfId="1" applyFont="1" applyBorder="1" applyAlignment="1">
      <alignment horizontal="center" vertical="center"/>
    </xf>
    <xf numFmtId="38" fontId="3" fillId="0" borderId="22" xfId="1" applyFont="1" applyBorder="1" applyAlignment="1">
      <alignment horizontal="center" vertical="center"/>
    </xf>
    <xf numFmtId="38" fontId="3" fillId="0" borderId="12" xfId="1" applyFont="1" applyBorder="1" applyAlignment="1">
      <alignment horizontal="center" vertical="center"/>
    </xf>
    <xf numFmtId="38" fontId="3" fillId="0" borderId="59" xfId="1" applyFont="1" applyBorder="1" applyAlignment="1">
      <alignment horizontal="center" vertical="center"/>
    </xf>
    <xf numFmtId="38" fontId="3" fillId="0" borderId="54" xfId="1" applyFont="1" applyBorder="1" applyAlignment="1">
      <alignment horizontal="center" vertical="center"/>
    </xf>
    <xf numFmtId="38" fontId="3" fillId="0" borderId="101" xfId="1" applyFont="1" applyBorder="1" applyAlignment="1">
      <alignment horizontal="center" vertical="center"/>
    </xf>
    <xf numFmtId="38" fontId="3" fillId="0" borderId="49" xfId="1" applyFont="1" applyBorder="1" applyAlignment="1">
      <alignment horizontal="center" vertical="center"/>
    </xf>
    <xf numFmtId="38" fontId="3" fillId="0" borderId="50" xfId="1" applyFont="1" applyBorder="1" applyAlignment="1">
      <alignment horizontal="center" vertical="center"/>
    </xf>
    <xf numFmtId="38" fontId="3" fillId="0" borderId="51" xfId="1" applyFont="1" applyBorder="1" applyAlignment="1">
      <alignment horizontal="center" vertical="center"/>
    </xf>
    <xf numFmtId="38" fontId="3" fillId="0" borderId="2" xfId="1" applyFont="1" applyBorder="1" applyAlignment="1">
      <alignment horizontal="center" vertical="center"/>
    </xf>
    <xf numFmtId="38" fontId="3" fillId="0" borderId="9" xfId="1" applyFont="1" applyBorder="1" applyAlignment="1">
      <alignment horizontal="center" vertical="center"/>
    </xf>
    <xf numFmtId="38" fontId="3" fillId="0" borderId="10" xfId="1" applyFont="1" applyBorder="1" applyAlignment="1">
      <alignment horizontal="center" vertical="center"/>
    </xf>
    <xf numFmtId="38" fontId="3" fillId="0" borderId="0" xfId="1" applyFont="1" applyBorder="1" applyAlignment="1">
      <alignment horizontal="center" vertical="center"/>
    </xf>
    <xf numFmtId="38" fontId="14" fillId="0" borderId="66" xfId="1" applyFont="1" applyFill="1" applyBorder="1" applyAlignment="1">
      <alignment horizontal="center" vertical="center"/>
    </xf>
    <xf numFmtId="38" fontId="14" fillId="0" borderId="127" xfId="1" applyFont="1" applyFill="1" applyBorder="1" applyAlignment="1">
      <alignment horizontal="center" vertical="center"/>
    </xf>
    <xf numFmtId="38" fontId="14" fillId="2" borderId="29" xfId="1" applyFont="1" applyFill="1" applyBorder="1" applyAlignment="1">
      <alignment horizontal="center" vertical="center"/>
    </xf>
    <xf numFmtId="38" fontId="14" fillId="2" borderId="128" xfId="1" applyFont="1" applyFill="1" applyBorder="1" applyAlignment="1">
      <alignment horizontal="center" vertical="center"/>
    </xf>
    <xf numFmtId="38" fontId="5" fillId="2" borderId="43" xfId="1" applyFont="1" applyFill="1" applyBorder="1" applyAlignment="1">
      <alignment horizontal="center" vertical="center"/>
    </xf>
    <xf numFmtId="38" fontId="5" fillId="2" borderId="42" xfId="1" applyFont="1" applyFill="1" applyBorder="1" applyAlignment="1">
      <alignment horizontal="center" vertical="center"/>
    </xf>
    <xf numFmtId="38" fontId="5" fillId="2" borderId="49" xfId="1" applyFont="1" applyFill="1" applyBorder="1" applyAlignment="1">
      <alignment horizontal="center" vertical="center"/>
    </xf>
    <xf numFmtId="38" fontId="5" fillId="2" borderId="50" xfId="1" applyFont="1" applyFill="1" applyBorder="1" applyAlignment="1">
      <alignment horizontal="center" vertical="center"/>
    </xf>
    <xf numFmtId="38" fontId="5" fillId="2" borderId="29" xfId="1" quotePrefix="1" applyFont="1" applyFill="1" applyBorder="1" applyAlignment="1">
      <alignment horizontal="left" vertical="center"/>
    </xf>
    <xf numFmtId="38" fontId="5" fillId="2" borderId="41" xfId="1" applyFont="1" applyFill="1" applyBorder="1" applyAlignment="1">
      <alignment horizontal="left" vertical="center"/>
    </xf>
    <xf numFmtId="38" fontId="5" fillId="2" borderId="42" xfId="1" applyFont="1" applyFill="1" applyBorder="1" applyAlignment="1">
      <alignment horizontal="left" vertical="center"/>
    </xf>
    <xf numFmtId="176" fontId="3" fillId="2" borderId="42" xfId="2" applyNumberFormat="1" applyFont="1" applyFill="1" applyBorder="1" applyAlignment="1">
      <alignment horizontal="center" vertical="center"/>
    </xf>
    <xf numFmtId="176" fontId="3" fillId="2" borderId="44" xfId="2" applyNumberFormat="1" applyFont="1" applyFill="1" applyBorder="1" applyAlignment="1">
      <alignment horizontal="center" vertical="center"/>
    </xf>
    <xf numFmtId="176" fontId="3" fillId="0" borderId="122" xfId="2" applyNumberFormat="1" applyFont="1" applyBorder="1" applyAlignment="1">
      <alignment horizontal="center" vertical="center"/>
    </xf>
    <xf numFmtId="176" fontId="3" fillId="0" borderId="58" xfId="2" applyNumberFormat="1" applyFont="1" applyBorder="1" applyAlignment="1">
      <alignment horizontal="center" vertical="center"/>
    </xf>
    <xf numFmtId="38" fontId="3" fillId="0" borderId="55" xfId="1" applyFont="1" applyBorder="1" applyAlignment="1">
      <alignment horizontal="center" vertical="center"/>
    </xf>
    <xf numFmtId="38" fontId="3" fillId="0" borderId="56" xfId="1" applyFont="1" applyBorder="1" applyAlignment="1">
      <alignment horizontal="center" vertical="center"/>
    </xf>
    <xf numFmtId="38" fontId="3" fillId="0" borderId="57" xfId="1" applyFont="1" applyBorder="1" applyAlignment="1">
      <alignment horizontal="center" vertical="center"/>
    </xf>
    <xf numFmtId="38" fontId="12" fillId="0" borderId="56" xfId="1" applyFont="1" applyBorder="1" applyAlignment="1">
      <alignment horizontal="center" vertical="center"/>
    </xf>
    <xf numFmtId="38" fontId="12" fillId="0" borderId="52" xfId="1" applyFont="1" applyBorder="1" applyAlignment="1">
      <alignment horizontal="center" vertical="center"/>
    </xf>
    <xf numFmtId="0" fontId="22" fillId="8" borderId="129" xfId="3" quotePrefix="1" applyFont="1" applyBorder="1" applyAlignment="1">
      <alignment horizontal="center" vertical="center" wrapText="1"/>
    </xf>
    <xf numFmtId="0" fontId="23" fillId="8" borderId="130" xfId="3" quotePrefix="1" applyFont="1" applyBorder="1" applyAlignment="1">
      <alignment horizontal="center" vertical="center" wrapText="1"/>
    </xf>
    <xf numFmtId="0" fontId="23" fillId="8" borderId="131" xfId="3" quotePrefix="1" applyFont="1" applyBorder="1" applyAlignment="1">
      <alignment horizontal="center" vertical="center" wrapText="1"/>
    </xf>
    <xf numFmtId="0" fontId="23" fillId="8" borderId="132" xfId="3" quotePrefix="1" applyFont="1" applyBorder="1" applyAlignment="1">
      <alignment horizontal="center" vertical="center" wrapText="1"/>
    </xf>
    <xf numFmtId="38" fontId="3" fillId="3" borderId="21" xfId="1" quotePrefix="1" applyFont="1" applyFill="1" applyBorder="1" applyAlignment="1">
      <alignment horizontal="left" vertical="center"/>
    </xf>
    <xf numFmtId="38" fontId="3" fillId="3" borderId="11" xfId="1" applyFont="1" applyFill="1" applyBorder="1" applyAlignment="1">
      <alignment horizontal="left" vertical="center"/>
    </xf>
    <xf numFmtId="38" fontId="3" fillId="0" borderId="17" xfId="1" applyFont="1" applyBorder="1" applyAlignment="1">
      <alignment horizontal="left" vertical="center"/>
    </xf>
    <xf numFmtId="38" fontId="3" fillId="0" borderId="1" xfId="1" applyFont="1" applyBorder="1" applyAlignment="1">
      <alignment horizontal="left" vertical="center"/>
    </xf>
    <xf numFmtId="38" fontId="3" fillId="0" borderId="6" xfId="1" applyFont="1" applyBorder="1" applyAlignment="1">
      <alignment horizontal="left" vertical="center"/>
    </xf>
    <xf numFmtId="38" fontId="3" fillId="3" borderId="13" xfId="1" applyFont="1" applyFill="1" applyBorder="1" applyAlignment="1">
      <alignment horizontal="center" vertical="center"/>
    </xf>
    <xf numFmtId="38" fontId="3" fillId="3" borderId="2" xfId="1" applyFont="1" applyFill="1" applyBorder="1" applyAlignment="1">
      <alignment horizontal="center" vertical="center"/>
    </xf>
    <xf numFmtId="176" fontId="3" fillId="3" borderId="138" xfId="2" applyNumberFormat="1" applyFont="1" applyFill="1" applyBorder="1" applyAlignment="1">
      <alignment horizontal="center" vertical="center"/>
    </xf>
    <xf numFmtId="176" fontId="3" fillId="3" borderId="18" xfId="2" applyNumberFormat="1" applyFont="1" applyFill="1" applyBorder="1" applyAlignment="1">
      <alignment horizontal="center"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38" fontId="3" fillId="0" borderId="47" xfId="1" applyFont="1" applyBorder="1" applyAlignment="1">
      <alignment horizontal="center" vertical="center"/>
    </xf>
    <xf numFmtId="38" fontId="3" fillId="0" borderId="46" xfId="1" applyFont="1" applyBorder="1" applyAlignment="1">
      <alignment horizontal="center" vertical="center"/>
    </xf>
    <xf numFmtId="38" fontId="3" fillId="3" borderId="17" xfId="1" applyFont="1" applyFill="1" applyBorder="1" applyAlignment="1">
      <alignment horizontal="center" vertical="center"/>
    </xf>
    <xf numFmtId="38" fontId="3" fillId="3" borderId="18" xfId="1" applyFont="1" applyFill="1" applyBorder="1" applyAlignment="1">
      <alignment horizontal="center" vertical="center"/>
    </xf>
    <xf numFmtId="38" fontId="11" fillId="0" borderId="0" xfId="1" quotePrefix="1" applyFont="1" applyBorder="1" applyAlignment="1">
      <alignment vertical="center"/>
    </xf>
    <xf numFmtId="38" fontId="3" fillId="0" borderId="39" xfId="1" applyFont="1" applyBorder="1" applyAlignment="1">
      <alignment horizontal="left" vertical="center"/>
    </xf>
    <xf numFmtId="38" fontId="3" fillId="0" borderId="8" xfId="1" applyFont="1" applyBorder="1" applyAlignment="1">
      <alignment horizontal="left" vertical="center"/>
    </xf>
    <xf numFmtId="38" fontId="3" fillId="0" borderId="7" xfId="1" applyFont="1" applyBorder="1" applyAlignment="1">
      <alignment horizontal="left" vertical="center"/>
    </xf>
    <xf numFmtId="38" fontId="3" fillId="3" borderId="1" xfId="1" applyFont="1" applyFill="1" applyBorder="1" applyAlignment="1">
      <alignment horizontal="center" vertical="center"/>
    </xf>
    <xf numFmtId="38" fontId="3" fillId="3" borderId="6" xfId="1" applyFont="1" applyFill="1" applyBorder="1" applyAlignment="1">
      <alignment horizontal="center" vertical="center"/>
    </xf>
    <xf numFmtId="0" fontId="23" fillId="8" borderId="136" xfId="3" quotePrefix="1" applyFont="1" applyBorder="1" applyAlignment="1">
      <alignment horizontal="center" vertical="center" wrapText="1"/>
    </xf>
    <xf numFmtId="0" fontId="23" fillId="8" borderId="137" xfId="3" quotePrefix="1" applyFont="1" applyBorder="1" applyAlignment="1">
      <alignment horizontal="center" vertical="center" wrapText="1"/>
    </xf>
    <xf numFmtId="38" fontId="12" fillId="0" borderId="17" xfId="1" applyFont="1" applyBorder="1" applyAlignment="1">
      <alignment horizontal="center" vertical="center"/>
    </xf>
    <xf numFmtId="38" fontId="12" fillId="0" borderId="6" xfId="1" applyFont="1" applyBorder="1" applyAlignment="1">
      <alignment horizontal="center" vertical="center"/>
    </xf>
    <xf numFmtId="38" fontId="12" fillId="3" borderId="17" xfId="1" applyFont="1" applyFill="1" applyBorder="1" applyAlignment="1">
      <alignment horizontal="center" vertical="center"/>
    </xf>
    <xf numFmtId="38" fontId="12" fillId="3" borderId="6" xfId="1" applyFont="1" applyFill="1" applyBorder="1" applyAlignment="1">
      <alignment horizontal="center" vertical="center"/>
    </xf>
    <xf numFmtId="38" fontId="12" fillId="3" borderId="23" xfId="1" applyFont="1" applyFill="1" applyBorder="1" applyAlignment="1">
      <alignment horizontal="center" vertical="center"/>
    </xf>
    <xf numFmtId="38" fontId="12" fillId="3" borderId="2" xfId="1" applyFont="1" applyFill="1" applyBorder="1" applyAlignment="1">
      <alignment horizontal="center" vertical="center"/>
    </xf>
    <xf numFmtId="38" fontId="3" fillId="0" borderId="7" xfId="1" applyFont="1" applyBorder="1" applyAlignment="1">
      <alignment horizontal="center" vertical="center"/>
    </xf>
    <xf numFmtId="38" fontId="12" fillId="0" borderId="18" xfId="1" applyFont="1" applyBorder="1" applyAlignment="1">
      <alignment horizontal="center" vertical="center"/>
    </xf>
    <xf numFmtId="38" fontId="12" fillId="3" borderId="18" xfId="1" applyFont="1" applyFill="1" applyBorder="1" applyAlignment="1">
      <alignment horizontal="center" vertical="center"/>
    </xf>
    <xf numFmtId="10" fontId="6" fillId="2" borderId="50" xfId="2" applyNumberFormat="1" applyFont="1" applyFill="1" applyBorder="1" applyAlignment="1">
      <alignment horizontal="center" vertical="center"/>
    </xf>
    <xf numFmtId="38" fontId="4" fillId="0" borderId="45" xfId="1" quotePrefix="1" applyFont="1" applyBorder="1" applyAlignment="1">
      <alignment horizontal="left" vertical="center" wrapText="1"/>
    </xf>
    <xf numFmtId="38" fontId="4" fillId="0" borderId="34" xfId="1" quotePrefix="1" applyFont="1" applyBorder="1" applyAlignment="1">
      <alignment horizontal="left" vertical="center" wrapText="1"/>
    </xf>
    <xf numFmtId="38" fontId="4" fillId="0" borderId="48" xfId="1" quotePrefix="1" applyFont="1" applyBorder="1" applyAlignment="1">
      <alignment horizontal="left" vertical="center" wrapText="1"/>
    </xf>
    <xf numFmtId="38" fontId="4" fillId="0" borderId="22" xfId="1" quotePrefix="1" applyFont="1" applyBorder="1" applyAlignment="1">
      <alignment horizontal="left" vertical="center" wrapText="1"/>
    </xf>
    <xf numFmtId="38" fontId="4" fillId="0" borderId="12" xfId="1" quotePrefix="1" applyFont="1" applyBorder="1" applyAlignment="1">
      <alignment horizontal="left" vertical="center" wrapText="1"/>
    </xf>
    <xf numFmtId="38" fontId="4" fillId="0" borderId="5" xfId="1" quotePrefix="1" applyFont="1" applyBorder="1" applyAlignment="1">
      <alignment horizontal="left" vertical="center" wrapText="1"/>
    </xf>
    <xf numFmtId="38" fontId="3" fillId="0" borderId="36" xfId="1" quotePrefix="1" applyFont="1" applyBorder="1" applyAlignment="1">
      <alignment horizontal="center" vertical="center"/>
    </xf>
    <xf numFmtId="38" fontId="3" fillId="0" borderId="37" xfId="1" quotePrefix="1" applyFont="1" applyBorder="1" applyAlignment="1">
      <alignment horizontal="center" vertical="center"/>
    </xf>
    <xf numFmtId="38" fontId="3" fillId="0" borderId="7" xfId="1" quotePrefix="1" applyFont="1" applyBorder="1" applyAlignment="1">
      <alignment horizontal="center" vertical="center"/>
    </xf>
    <xf numFmtId="38" fontId="3" fillId="0" borderId="6" xfId="1" quotePrefix="1" applyFont="1" applyBorder="1" applyAlignment="1">
      <alignment horizontal="center" vertical="center"/>
    </xf>
    <xf numFmtId="10" fontId="3" fillId="0" borderId="12" xfId="2" applyNumberFormat="1" applyFont="1" applyBorder="1" applyAlignment="1">
      <alignment horizontal="center" vertical="center"/>
    </xf>
    <xf numFmtId="38" fontId="3" fillId="0" borderId="26" xfId="1" quotePrefix="1" applyFont="1" applyBorder="1" applyAlignment="1">
      <alignment horizontal="left" vertical="center"/>
    </xf>
    <xf numFmtId="38" fontId="3" fillId="0" borderId="0" xfId="1" quotePrefix="1" applyFont="1" applyBorder="1" applyAlignment="1">
      <alignment horizontal="left" vertical="center"/>
    </xf>
    <xf numFmtId="38" fontId="3" fillId="0" borderId="10" xfId="1" quotePrefix="1" applyFont="1" applyBorder="1" applyAlignment="1">
      <alignment horizontal="left" vertical="center"/>
    </xf>
    <xf numFmtId="38" fontId="3" fillId="0" borderId="19" xfId="1" applyFont="1" applyBorder="1" applyAlignment="1">
      <alignment horizontal="center" vertical="center"/>
    </xf>
    <xf numFmtId="38" fontId="3" fillId="0" borderId="74" xfId="1" applyFont="1" applyBorder="1" applyAlignment="1">
      <alignment horizontal="center" vertical="center"/>
    </xf>
    <xf numFmtId="38" fontId="3" fillId="0" borderId="75" xfId="1" applyFont="1" applyBorder="1" applyAlignment="1">
      <alignment horizontal="center" vertical="center"/>
    </xf>
    <xf numFmtId="10" fontId="3" fillId="0" borderId="0" xfId="2" applyNumberFormat="1" applyFont="1" applyBorder="1" applyAlignment="1">
      <alignment horizontal="center" vertical="center"/>
    </xf>
    <xf numFmtId="38" fontId="6" fillId="2" borderId="52" xfId="1" applyFont="1" applyFill="1" applyBorder="1" applyAlignment="1">
      <alignment horizontal="center" vertical="center"/>
    </xf>
    <xf numFmtId="38" fontId="6" fillId="2" borderId="51" xfId="1" applyFont="1" applyFill="1" applyBorder="1" applyAlignment="1">
      <alignment horizontal="center" vertical="center"/>
    </xf>
    <xf numFmtId="38" fontId="6" fillId="2" borderId="50" xfId="1" applyFont="1" applyFill="1" applyBorder="1" applyAlignment="1">
      <alignment horizontal="center" vertical="center"/>
    </xf>
    <xf numFmtId="38" fontId="6" fillId="2" borderId="49" xfId="1" applyFont="1" applyFill="1" applyBorder="1" applyAlignment="1">
      <alignment horizontal="center" vertical="center"/>
    </xf>
    <xf numFmtId="38" fontId="6" fillId="2" borderId="53" xfId="1" applyFont="1" applyFill="1" applyBorder="1" applyAlignment="1">
      <alignment horizontal="center" vertical="center"/>
    </xf>
    <xf numFmtId="38" fontId="12" fillId="2" borderId="49" xfId="1" applyFont="1" applyFill="1" applyBorder="1" applyAlignment="1">
      <alignment horizontal="center" vertical="center"/>
    </xf>
    <xf numFmtId="38" fontId="12" fillId="2" borderId="53" xfId="1" applyFont="1" applyFill="1" applyBorder="1" applyAlignment="1">
      <alignment horizontal="center" vertical="center"/>
    </xf>
    <xf numFmtId="38" fontId="3" fillId="0" borderId="22" xfId="1" quotePrefix="1" applyFont="1" applyBorder="1" applyAlignment="1">
      <alignment horizontal="left" vertical="center"/>
    </xf>
    <xf numFmtId="38" fontId="3" fillId="0" borderId="12" xfId="1" quotePrefix="1" applyFont="1" applyBorder="1" applyAlignment="1">
      <alignment horizontal="left" vertical="center"/>
    </xf>
    <xf numFmtId="38" fontId="3" fillId="0" borderId="5" xfId="1" quotePrefix="1" applyFont="1" applyBorder="1" applyAlignment="1">
      <alignment horizontal="left" vertical="center"/>
    </xf>
    <xf numFmtId="38" fontId="12" fillId="0" borderId="47" xfId="1" applyFont="1" applyBorder="1" applyAlignment="1">
      <alignment horizontal="center" vertical="center"/>
    </xf>
    <xf numFmtId="38" fontId="12" fillId="0" borderId="46" xfId="1" applyFont="1" applyBorder="1" applyAlignment="1">
      <alignment horizontal="center" vertical="center"/>
    </xf>
    <xf numFmtId="38" fontId="3" fillId="0" borderId="49" xfId="1" quotePrefix="1" applyFont="1" applyBorder="1" applyAlignment="1">
      <alignment horizontal="center" vertical="center"/>
    </xf>
    <xf numFmtId="38" fontId="3" fillId="0" borderId="45" xfId="1" applyFont="1" applyBorder="1" applyAlignment="1">
      <alignment horizontal="center" vertical="center"/>
    </xf>
    <xf numFmtId="38" fontId="3" fillId="0" borderId="34" xfId="1" applyFont="1" applyBorder="1" applyAlignment="1">
      <alignment horizontal="center" vertical="center"/>
    </xf>
    <xf numFmtId="38" fontId="3" fillId="0" borderId="112" xfId="1" applyFont="1" applyBorder="1" applyAlignment="1">
      <alignment horizontal="center" vertical="center"/>
    </xf>
    <xf numFmtId="38" fontId="3" fillId="0" borderId="113" xfId="1" applyFont="1" applyBorder="1" applyAlignment="1">
      <alignment horizontal="center" vertical="center"/>
    </xf>
    <xf numFmtId="38" fontId="3" fillId="0" borderId="20" xfId="1" applyFont="1" applyBorder="1" applyAlignment="1">
      <alignment horizontal="center" vertical="center"/>
    </xf>
    <xf numFmtId="38" fontId="3" fillId="0" borderId="114" xfId="1" applyFont="1" applyBorder="1" applyAlignment="1">
      <alignment horizontal="center" vertical="center"/>
    </xf>
    <xf numFmtId="38" fontId="3" fillId="0" borderId="30" xfId="1" quotePrefix="1" applyFont="1" applyBorder="1" applyAlignment="1">
      <alignment horizontal="left" vertical="center"/>
    </xf>
    <xf numFmtId="38" fontId="3" fillId="0" borderId="31" xfId="1" applyFont="1" applyBorder="1" applyAlignment="1">
      <alignment horizontal="left" vertical="center"/>
    </xf>
    <xf numFmtId="38" fontId="3" fillId="3" borderId="38" xfId="1" applyFont="1" applyFill="1" applyBorder="1" applyAlignment="1">
      <alignment horizontal="center" vertical="center"/>
    </xf>
    <xf numFmtId="38" fontId="3" fillId="3" borderId="7" xfId="1" applyFont="1" applyFill="1" applyBorder="1" applyAlignment="1">
      <alignment horizontal="center" vertical="center"/>
    </xf>
    <xf numFmtId="38" fontId="3" fillId="3" borderId="21" xfId="1" applyFont="1" applyFill="1" applyBorder="1" applyAlignment="1">
      <alignment horizontal="left" vertical="center"/>
    </xf>
    <xf numFmtId="38" fontId="3" fillId="3" borderId="3" xfId="1" applyFont="1" applyFill="1" applyBorder="1" applyAlignment="1">
      <alignment horizontal="left" vertical="center"/>
    </xf>
    <xf numFmtId="38" fontId="3" fillId="3" borderId="22" xfId="1" applyFont="1" applyFill="1" applyBorder="1" applyAlignment="1">
      <alignment horizontal="left" vertical="center"/>
    </xf>
    <xf numFmtId="38" fontId="3" fillId="3" borderId="12" xfId="1" applyFont="1" applyFill="1" applyBorder="1" applyAlignment="1">
      <alignment horizontal="left" vertical="center"/>
    </xf>
    <xf numFmtId="38" fontId="3" fillId="3" borderId="5" xfId="1" applyFont="1" applyFill="1" applyBorder="1" applyAlignment="1">
      <alignment horizontal="left" vertical="center"/>
    </xf>
    <xf numFmtId="38" fontId="3" fillId="3" borderId="26" xfId="1" applyFont="1" applyFill="1" applyBorder="1" applyAlignment="1">
      <alignment horizontal="left" vertical="center"/>
    </xf>
    <xf numFmtId="38" fontId="3" fillId="3" borderId="0" xfId="1" applyFont="1" applyFill="1" applyBorder="1" applyAlignment="1">
      <alignment horizontal="left" vertical="center"/>
    </xf>
    <xf numFmtId="38" fontId="3" fillId="3" borderId="10" xfId="1" applyFont="1" applyFill="1" applyBorder="1" applyAlignment="1">
      <alignment horizontal="left" vertical="center"/>
    </xf>
    <xf numFmtId="38" fontId="9" fillId="0" borderId="0" xfId="1" applyFont="1" applyAlignment="1">
      <alignment horizontal="center" vertical="center"/>
    </xf>
    <xf numFmtId="38" fontId="12" fillId="0" borderId="0" xfId="1" quotePrefix="1" applyFont="1" applyAlignment="1">
      <alignment horizontal="left" vertical="center" wrapText="1"/>
    </xf>
    <xf numFmtId="38" fontId="22" fillId="8" borderId="133" xfId="3" applyNumberFormat="1" applyFont="1" applyBorder="1" applyAlignment="1">
      <alignment horizontal="center" vertical="center"/>
    </xf>
    <xf numFmtId="38" fontId="23" fillId="8" borderId="134" xfId="3" applyNumberFormat="1" applyFont="1" applyBorder="1" applyAlignment="1">
      <alignment horizontal="center" vertical="center"/>
    </xf>
    <xf numFmtId="176" fontId="3" fillId="3" borderId="139" xfId="2" applyNumberFormat="1" applyFont="1" applyFill="1" applyBorder="1" applyAlignment="1">
      <alignment horizontal="center" vertical="center"/>
    </xf>
    <xf numFmtId="176" fontId="3" fillId="3" borderId="24" xfId="2" applyNumberFormat="1" applyFont="1" applyFill="1" applyBorder="1" applyAlignment="1">
      <alignment horizontal="center" vertical="center"/>
    </xf>
    <xf numFmtId="176" fontId="3" fillId="0" borderId="143" xfId="2" applyNumberFormat="1" applyFont="1" applyBorder="1" applyAlignment="1">
      <alignment horizontal="center" vertical="center"/>
    </xf>
    <xf numFmtId="38" fontId="3" fillId="0" borderId="52" xfId="1" applyFont="1" applyBorder="1" applyAlignment="1">
      <alignment horizontal="center" vertical="center"/>
    </xf>
    <xf numFmtId="38" fontId="12" fillId="0" borderId="57" xfId="1" applyFont="1" applyBorder="1" applyAlignment="1">
      <alignment horizontal="center" vertical="center"/>
    </xf>
    <xf numFmtId="38" fontId="3" fillId="3" borderId="23" xfId="1" applyFont="1" applyFill="1" applyBorder="1" applyAlignment="1">
      <alignment horizontal="center" vertical="center"/>
    </xf>
    <xf numFmtId="38" fontId="3" fillId="3" borderId="24" xfId="1" applyFont="1" applyFill="1" applyBorder="1" applyAlignment="1">
      <alignment horizontal="center" vertical="center"/>
    </xf>
    <xf numFmtId="38" fontId="3" fillId="0" borderId="1" xfId="1" quotePrefix="1" applyFont="1" applyBorder="1" applyAlignment="1">
      <alignment horizontal="center" vertical="center"/>
    </xf>
    <xf numFmtId="0" fontId="13" fillId="0" borderId="15" xfId="0" quotePrefix="1" applyFont="1" applyBorder="1" applyAlignment="1">
      <alignment horizontal="center" vertical="center" wrapText="1"/>
    </xf>
    <xf numFmtId="0" fontId="12" fillId="0" borderId="16" xfId="0" quotePrefix="1" applyFont="1" applyBorder="1" applyAlignment="1">
      <alignment horizontal="center" vertical="center" wrapText="1"/>
    </xf>
    <xf numFmtId="0" fontId="12" fillId="0" borderId="17" xfId="0" quotePrefix="1" applyFont="1" applyBorder="1" applyAlignment="1">
      <alignment horizontal="center" vertical="center" wrapText="1"/>
    </xf>
    <xf numFmtId="0" fontId="12" fillId="0" borderId="18" xfId="0" quotePrefix="1" applyFont="1" applyBorder="1" applyAlignment="1">
      <alignment horizontal="center" vertical="center" wrapText="1"/>
    </xf>
    <xf numFmtId="38" fontId="10" fillId="2" borderId="49" xfId="1" quotePrefix="1" applyFont="1" applyFill="1" applyBorder="1" applyAlignment="1">
      <alignment horizontal="center" vertical="center"/>
    </xf>
    <xf numFmtId="38" fontId="10" fillId="2" borderId="50" xfId="1" applyFont="1" applyFill="1" applyBorder="1" applyAlignment="1">
      <alignment horizontal="center" vertical="center"/>
    </xf>
    <xf numFmtId="38" fontId="10" fillId="2" borderId="51" xfId="1" applyFont="1" applyFill="1" applyBorder="1" applyAlignment="1">
      <alignment horizontal="center" vertical="center"/>
    </xf>
    <xf numFmtId="38" fontId="16" fillId="0" borderId="0" xfId="1" applyFont="1" applyAlignment="1">
      <alignment horizontal="center" vertical="center"/>
    </xf>
    <xf numFmtId="38" fontId="14" fillId="2" borderId="41" xfId="1" applyFont="1" applyFill="1" applyBorder="1" applyAlignment="1">
      <alignment horizontal="center" vertical="center"/>
    </xf>
    <xf numFmtId="176" fontId="3" fillId="0" borderId="11" xfId="2" applyNumberFormat="1" applyFont="1" applyBorder="1" applyAlignment="1">
      <alignment horizontal="center" vertical="center"/>
    </xf>
    <xf numFmtId="176" fontId="3" fillId="0" borderId="20" xfId="2" applyNumberFormat="1" applyFont="1" applyBorder="1" applyAlignment="1">
      <alignment horizontal="center" vertical="center"/>
    </xf>
    <xf numFmtId="176" fontId="3" fillId="0" borderId="0" xfId="2" applyNumberFormat="1" applyFont="1" applyBorder="1" applyAlignment="1">
      <alignment horizontal="center" vertical="center"/>
    </xf>
    <xf numFmtId="176" fontId="3" fillId="0" borderId="25" xfId="2" applyNumberFormat="1" applyFont="1" applyBorder="1" applyAlignment="1">
      <alignment horizontal="center" vertical="center"/>
    </xf>
    <xf numFmtId="176" fontId="3" fillId="0" borderId="12" xfId="2" applyNumberFormat="1" applyFont="1" applyBorder="1" applyAlignment="1">
      <alignment horizontal="center" vertical="center"/>
    </xf>
    <xf numFmtId="176" fontId="3" fillId="0" borderId="40" xfId="2" applyNumberFormat="1" applyFont="1" applyBorder="1" applyAlignment="1">
      <alignment horizontal="center" vertical="center"/>
    </xf>
    <xf numFmtId="176" fontId="3" fillId="0" borderId="119" xfId="2" applyNumberFormat="1" applyFont="1" applyBorder="1" applyAlignment="1">
      <alignment horizontal="center" vertical="center"/>
    </xf>
    <xf numFmtId="176" fontId="3" fillId="0" borderId="67" xfId="2" applyNumberFormat="1" applyFont="1" applyBorder="1" applyAlignment="1">
      <alignment horizontal="center" vertical="center"/>
    </xf>
    <xf numFmtId="176" fontId="3" fillId="0" borderId="120" xfId="2" applyNumberFormat="1" applyFont="1" applyBorder="1" applyAlignment="1">
      <alignment horizontal="center" vertical="center"/>
    </xf>
    <xf numFmtId="176" fontId="3" fillId="0" borderId="68" xfId="2" applyNumberFormat="1" applyFont="1" applyBorder="1" applyAlignment="1">
      <alignment horizontal="center" vertical="center"/>
    </xf>
    <xf numFmtId="176" fontId="3" fillId="0" borderId="121" xfId="2" applyNumberFormat="1" applyFont="1" applyBorder="1" applyAlignment="1">
      <alignment horizontal="center" vertical="center"/>
    </xf>
    <xf numFmtId="176" fontId="3" fillId="0" borderId="69" xfId="2" applyNumberFormat="1" applyFont="1" applyBorder="1" applyAlignment="1">
      <alignment horizontal="center" vertical="center"/>
    </xf>
    <xf numFmtId="38" fontId="12" fillId="0" borderId="65" xfId="1" applyFont="1" applyBorder="1" applyAlignment="1">
      <alignment horizontal="center" vertical="center"/>
    </xf>
    <xf numFmtId="38" fontId="12" fillId="0" borderId="72" xfId="1" applyFont="1" applyBorder="1" applyAlignment="1">
      <alignment horizontal="center" vertical="center"/>
    </xf>
    <xf numFmtId="38" fontId="12" fillId="0" borderId="23" xfId="1" applyFont="1" applyBorder="1" applyAlignment="1">
      <alignment horizontal="center" vertical="center"/>
    </xf>
    <xf numFmtId="38" fontId="12" fillId="0" borderId="2" xfId="1" applyFont="1" applyBorder="1" applyAlignment="1">
      <alignment horizontal="center" vertical="center"/>
    </xf>
    <xf numFmtId="38" fontId="12" fillId="0" borderId="64" xfId="1" applyFont="1" applyBorder="1" applyAlignment="1">
      <alignment horizontal="center" vertical="center"/>
    </xf>
    <xf numFmtId="38" fontId="12" fillId="0" borderId="71" xfId="1" applyFont="1" applyBorder="1" applyAlignment="1">
      <alignment horizontal="center" vertical="center"/>
    </xf>
    <xf numFmtId="38" fontId="14" fillId="15" borderId="28" xfId="1" applyFont="1" applyFill="1" applyBorder="1" applyAlignment="1">
      <alignment horizontal="center" vertical="center"/>
    </xf>
    <xf numFmtId="38" fontId="14" fillId="15" borderId="31" xfId="1" applyFont="1" applyFill="1" applyBorder="1" applyAlignment="1">
      <alignment horizontal="center" vertical="center"/>
    </xf>
    <xf numFmtId="38" fontId="14" fillId="0" borderId="73" xfId="1" applyFont="1" applyFill="1" applyBorder="1" applyAlignment="1">
      <alignment horizontal="center" vertical="center"/>
    </xf>
    <xf numFmtId="38" fontId="12" fillId="3" borderId="15" xfId="1" applyFont="1" applyFill="1" applyBorder="1" applyAlignment="1">
      <alignment horizontal="center" vertical="center"/>
    </xf>
    <xf numFmtId="38" fontId="12" fillId="3" borderId="16" xfId="1" applyFont="1" applyFill="1" applyBorder="1" applyAlignment="1">
      <alignment horizontal="center" vertical="center"/>
    </xf>
    <xf numFmtId="38" fontId="12" fillId="3" borderId="24" xfId="1" applyFont="1" applyFill="1" applyBorder="1" applyAlignment="1">
      <alignment horizontal="center" vertical="center"/>
    </xf>
    <xf numFmtId="38" fontId="12" fillId="0" borderId="125" xfId="1" applyFont="1" applyBorder="1" applyAlignment="1">
      <alignment horizontal="center" vertical="center"/>
    </xf>
    <xf numFmtId="38" fontId="12" fillId="0" borderId="126" xfId="1" applyFont="1" applyBorder="1" applyAlignment="1">
      <alignment horizontal="center" vertical="center"/>
    </xf>
    <xf numFmtId="0" fontId="3" fillId="0" borderId="54" xfId="0" applyFont="1" applyBorder="1" applyAlignment="1">
      <alignment horizontal="right" vertical="center"/>
    </xf>
    <xf numFmtId="38" fontId="5" fillId="2" borderId="41" xfId="1" applyFont="1" applyFill="1" applyBorder="1" applyAlignment="1">
      <alignment horizontal="center" vertical="center"/>
    </xf>
    <xf numFmtId="38" fontId="5" fillId="2" borderId="115" xfId="1" applyFont="1" applyFill="1" applyBorder="1" applyAlignment="1">
      <alignment horizontal="center" vertical="center"/>
    </xf>
    <xf numFmtId="38" fontId="5" fillId="2" borderId="116" xfId="1" applyFont="1" applyFill="1" applyBorder="1" applyAlignment="1">
      <alignment horizontal="center" vertical="center"/>
    </xf>
    <xf numFmtId="38" fontId="5" fillId="2" borderId="117" xfId="1" applyFont="1" applyFill="1" applyBorder="1" applyAlignment="1">
      <alignment horizontal="center" vertical="center"/>
    </xf>
    <xf numFmtId="38" fontId="12" fillId="0" borderId="24" xfId="1" applyFont="1" applyBorder="1" applyAlignment="1">
      <alignment horizontal="center" vertical="center"/>
    </xf>
    <xf numFmtId="38" fontId="12" fillId="0" borderId="27" xfId="1" applyFont="1" applyBorder="1" applyAlignment="1">
      <alignment horizontal="center" vertical="center"/>
    </xf>
    <xf numFmtId="38" fontId="12" fillId="0" borderId="123" xfId="1" applyFont="1" applyBorder="1" applyAlignment="1">
      <alignment horizontal="center" vertical="center"/>
    </xf>
    <xf numFmtId="38" fontId="14" fillId="15" borderId="124" xfId="1" applyFont="1" applyFill="1" applyBorder="1" applyAlignment="1">
      <alignment horizontal="center" vertical="center"/>
    </xf>
    <xf numFmtId="38" fontId="3" fillId="0" borderId="39" xfId="1" applyFont="1" applyBorder="1" applyAlignment="1">
      <alignment horizontal="center" vertical="center"/>
    </xf>
    <xf numFmtId="38" fontId="3" fillId="0" borderId="8" xfId="1" applyFont="1" applyBorder="1" applyAlignment="1">
      <alignment horizontal="center" vertical="center"/>
    </xf>
    <xf numFmtId="38" fontId="3" fillId="0" borderId="1" xfId="1" applyFont="1" applyBorder="1" applyAlignment="1">
      <alignment horizontal="center" vertical="center" wrapText="1"/>
    </xf>
    <xf numFmtId="38" fontId="3" fillId="0" borderId="13" xfId="1" applyFont="1" applyBorder="1" applyAlignment="1">
      <alignment horizontal="center" vertical="center"/>
    </xf>
    <xf numFmtId="38" fontId="3" fillId="3" borderId="2" xfId="1" applyFont="1" applyFill="1" applyBorder="1" applyAlignment="1">
      <alignment horizontal="left" vertical="center"/>
    </xf>
    <xf numFmtId="38" fontId="11" fillId="0" borderId="0" xfId="1" quotePrefix="1" applyFont="1" applyBorder="1" applyAlignment="1">
      <alignment horizontal="left" vertical="center" wrapText="1"/>
    </xf>
    <xf numFmtId="176" fontId="3" fillId="3" borderId="36" xfId="2" applyNumberFormat="1" applyFont="1" applyFill="1" applyBorder="1" applyAlignment="1">
      <alignment horizontal="center" vertical="center"/>
    </xf>
    <xf numFmtId="176" fontId="3" fillId="3" borderId="16" xfId="2" applyNumberFormat="1" applyFont="1" applyFill="1" applyBorder="1" applyAlignment="1">
      <alignment horizontal="center" vertical="center"/>
    </xf>
    <xf numFmtId="38" fontId="3" fillId="3" borderId="37" xfId="1" quotePrefix="1" applyFont="1" applyFill="1" applyBorder="1" applyAlignment="1">
      <alignment horizontal="left" vertical="center"/>
    </xf>
    <xf numFmtId="38" fontId="3" fillId="3" borderId="35" xfId="1" quotePrefix="1" applyFont="1" applyFill="1" applyBorder="1" applyAlignment="1">
      <alignment horizontal="left" vertical="center"/>
    </xf>
    <xf numFmtId="38" fontId="3" fillId="3" borderId="36" xfId="1" quotePrefix="1" applyFont="1" applyFill="1" applyBorder="1" applyAlignment="1">
      <alignment horizontal="left" vertical="center"/>
    </xf>
    <xf numFmtId="176" fontId="3" fillId="3" borderId="3" xfId="2" applyNumberFormat="1" applyFont="1" applyFill="1" applyBorder="1" applyAlignment="1">
      <alignment horizontal="center" vertical="center"/>
    </xf>
    <xf numFmtId="38" fontId="8" fillId="0" borderId="0" xfId="1" quotePrefix="1" applyFont="1" applyAlignment="1">
      <alignment horizontal="center" vertical="center"/>
    </xf>
    <xf numFmtId="38" fontId="3" fillId="3" borderId="15" xfId="1" applyFont="1" applyFill="1" applyBorder="1" applyAlignment="1">
      <alignment horizontal="center" vertical="center"/>
    </xf>
    <xf numFmtId="38" fontId="3" fillId="3" borderId="37" xfId="1" applyFont="1" applyFill="1" applyBorder="1" applyAlignment="1">
      <alignment horizontal="center" vertical="center"/>
    </xf>
    <xf numFmtId="38" fontId="3" fillId="3" borderId="95" xfId="1" applyFont="1" applyFill="1" applyBorder="1" applyAlignment="1">
      <alignment horizontal="center" vertical="center"/>
    </xf>
    <xf numFmtId="38" fontId="3" fillId="3" borderId="92" xfId="1" applyFont="1" applyFill="1" applyBorder="1" applyAlignment="1">
      <alignment horizontal="center" vertical="center"/>
    </xf>
    <xf numFmtId="176" fontId="3" fillId="0" borderId="138" xfId="2" applyNumberFormat="1" applyFont="1" applyBorder="1" applyAlignment="1">
      <alignment horizontal="center" vertical="center"/>
    </xf>
    <xf numFmtId="176" fontId="3" fillId="0" borderId="18" xfId="2" applyNumberFormat="1" applyFont="1" applyBorder="1" applyAlignment="1">
      <alignment horizontal="center" vertical="center"/>
    </xf>
    <xf numFmtId="38" fontId="12" fillId="0" borderId="70" xfId="1" applyFont="1" applyBorder="1" applyAlignment="1">
      <alignment horizontal="center" vertical="center"/>
    </xf>
    <xf numFmtId="38" fontId="5" fillId="2" borderId="53" xfId="1" applyFont="1" applyFill="1" applyBorder="1" applyAlignment="1">
      <alignment horizontal="center" vertical="center"/>
    </xf>
    <xf numFmtId="38" fontId="3" fillId="3" borderId="3" xfId="1" applyFont="1" applyFill="1" applyBorder="1" applyAlignment="1">
      <alignment horizontal="center" vertical="center"/>
    </xf>
    <xf numFmtId="38" fontId="3" fillId="3" borderId="16" xfId="1" applyFont="1" applyFill="1" applyBorder="1" applyAlignment="1">
      <alignment horizontal="center" vertical="center"/>
    </xf>
    <xf numFmtId="38" fontId="3" fillId="3" borderId="91" xfId="1" applyFont="1" applyFill="1" applyBorder="1" applyAlignment="1">
      <alignment horizontal="center" vertical="center"/>
    </xf>
    <xf numFmtId="38" fontId="12" fillId="3" borderId="37" xfId="1" applyFont="1" applyFill="1" applyBorder="1" applyAlignment="1">
      <alignment horizontal="center" vertical="center"/>
    </xf>
    <xf numFmtId="0" fontId="17" fillId="0" borderId="83" xfId="0" quotePrefix="1" applyFont="1" applyBorder="1" applyAlignment="1">
      <alignment horizontal="center" vertical="center"/>
    </xf>
    <xf numFmtId="0" fontId="17" fillId="0" borderId="85" xfId="0" quotePrefix="1" applyFont="1" applyBorder="1" applyAlignment="1">
      <alignment horizontal="center" vertical="center"/>
    </xf>
    <xf numFmtId="38" fontId="8" fillId="0" borderId="0" xfId="1" quotePrefix="1" applyFont="1" applyAlignment="1">
      <alignment horizontal="left" vertical="center" wrapText="1"/>
    </xf>
    <xf numFmtId="38" fontId="4" fillId="0" borderId="33" xfId="1" quotePrefix="1" applyFont="1" applyBorder="1" applyAlignment="1">
      <alignment horizontal="left" vertical="center" wrapText="1"/>
    </xf>
    <xf numFmtId="38" fontId="4" fillId="0" borderId="35" xfId="1" applyFont="1" applyBorder="1" applyAlignment="1">
      <alignment horizontal="left" vertical="center" wrapText="1"/>
    </xf>
    <xf numFmtId="38" fontId="4" fillId="0" borderId="36" xfId="1" applyFont="1" applyBorder="1" applyAlignment="1">
      <alignment horizontal="left" vertical="center" wrapText="1"/>
    </xf>
    <xf numFmtId="38" fontId="4" fillId="0" borderId="37" xfId="1" applyFont="1" applyBorder="1" applyAlignment="1">
      <alignment horizontal="center" vertical="center"/>
    </xf>
    <xf numFmtId="38" fontId="8" fillId="0" borderId="35" xfId="1" applyFont="1" applyBorder="1" applyAlignment="1">
      <alignment horizontal="center" vertical="center"/>
    </xf>
    <xf numFmtId="38" fontId="8" fillId="0" borderId="34" xfId="1" applyFont="1" applyBorder="1" applyAlignment="1">
      <alignment horizontal="center" vertical="center"/>
    </xf>
    <xf numFmtId="0" fontId="12" fillId="0" borderId="37" xfId="0" quotePrefix="1" applyFont="1" applyBorder="1" applyAlignment="1">
      <alignment horizontal="center" vertical="center" wrapText="1"/>
    </xf>
    <xf numFmtId="0" fontId="12" fillId="0" borderId="6" xfId="0" quotePrefix="1" applyFont="1" applyBorder="1" applyAlignment="1">
      <alignment horizontal="center" vertical="center" wrapText="1"/>
    </xf>
    <xf numFmtId="38" fontId="3" fillId="0" borderId="36" xfId="1" quotePrefix="1" applyFont="1" applyBorder="1" applyAlignment="1">
      <alignment horizontal="center" vertical="center" wrapText="1"/>
    </xf>
    <xf numFmtId="38" fontId="3" fillId="0" borderId="16" xfId="1" quotePrefix="1" applyFont="1" applyBorder="1" applyAlignment="1">
      <alignment horizontal="center" vertical="center"/>
    </xf>
    <xf numFmtId="38" fontId="3" fillId="0" borderId="18" xfId="1" quotePrefix="1" applyFont="1" applyBorder="1" applyAlignment="1">
      <alignment horizontal="center" vertical="center"/>
    </xf>
    <xf numFmtId="38" fontId="4" fillId="0" borderId="35" xfId="1" quotePrefix="1" applyFont="1" applyBorder="1" applyAlignment="1">
      <alignment horizontal="left" vertical="center" wrapText="1"/>
    </xf>
    <xf numFmtId="38" fontId="4" fillId="0" borderId="36" xfId="1" quotePrefix="1" applyFont="1" applyBorder="1" applyAlignment="1">
      <alignment horizontal="left" vertical="center" wrapText="1"/>
    </xf>
    <xf numFmtId="38" fontId="3" fillId="0" borderId="15" xfId="1" quotePrefix="1" applyFont="1" applyBorder="1" applyAlignment="1">
      <alignment horizontal="center" vertical="center" wrapText="1"/>
    </xf>
    <xf numFmtId="38" fontId="3" fillId="0" borderId="17" xfId="1" quotePrefix="1" applyFont="1" applyBorder="1" applyAlignment="1">
      <alignment horizontal="center" vertical="center"/>
    </xf>
    <xf numFmtId="38" fontId="3" fillId="0" borderId="38" xfId="1" quotePrefix="1" applyFont="1" applyBorder="1" applyAlignment="1">
      <alignment horizontal="center" vertical="center"/>
    </xf>
    <xf numFmtId="38" fontId="3" fillId="3" borderId="45" xfId="1" applyFont="1" applyFill="1" applyBorder="1" applyAlignment="1">
      <alignment horizontal="left" vertical="center"/>
    </xf>
    <xf numFmtId="38" fontId="3" fillId="3" borderId="34" xfId="1" applyFont="1" applyFill="1" applyBorder="1" applyAlignment="1">
      <alignment horizontal="left" vertical="center"/>
    </xf>
    <xf numFmtId="38" fontId="3" fillId="0" borderId="21" xfId="1" applyFont="1" applyBorder="1" applyAlignment="1">
      <alignment horizontal="center" vertical="center" wrapText="1"/>
    </xf>
    <xf numFmtId="38" fontId="3" fillId="0" borderId="26" xfId="1" applyFont="1" applyBorder="1" applyAlignment="1">
      <alignment horizontal="center" vertical="center"/>
    </xf>
    <xf numFmtId="176" fontId="3" fillId="2" borderId="122" xfId="2" applyNumberFormat="1" applyFont="1" applyFill="1" applyBorder="1" applyAlignment="1">
      <alignment horizontal="center" vertical="center"/>
    </xf>
    <xf numFmtId="176" fontId="3" fillId="2" borderId="58" xfId="2" applyNumberFormat="1" applyFont="1" applyFill="1" applyBorder="1" applyAlignment="1">
      <alignment horizontal="center" vertical="center"/>
    </xf>
    <xf numFmtId="176" fontId="3" fillId="3" borderId="122" xfId="2" applyNumberFormat="1" applyFont="1" applyFill="1" applyBorder="1" applyAlignment="1">
      <alignment horizontal="center" vertical="center"/>
    </xf>
    <xf numFmtId="176" fontId="3" fillId="3" borderId="58" xfId="2" applyNumberFormat="1" applyFont="1" applyFill="1" applyBorder="1" applyAlignment="1">
      <alignment horizontal="center" vertical="center"/>
    </xf>
    <xf numFmtId="3" fontId="15" fillId="10" borderId="8" xfId="0" applyNumberFormat="1" applyFont="1" applyFill="1" applyBorder="1" applyAlignment="1">
      <alignment horizontal="center" vertical="center" wrapText="1"/>
    </xf>
    <xf numFmtId="0" fontId="15" fillId="10" borderId="8" xfId="0" applyFont="1" applyFill="1" applyBorder="1" applyAlignment="1">
      <alignment horizontal="center" vertical="center" wrapText="1"/>
    </xf>
    <xf numFmtId="3" fontId="15" fillId="10" borderId="12" xfId="0" applyNumberFormat="1" applyFont="1" applyFill="1" applyBorder="1" applyAlignment="1">
      <alignment horizontal="center" vertical="center" wrapText="1"/>
    </xf>
    <xf numFmtId="0" fontId="15" fillId="10" borderId="39" xfId="0" applyFont="1" applyFill="1" applyBorder="1" applyAlignment="1">
      <alignment horizontal="center" vertical="center" wrapText="1"/>
    </xf>
    <xf numFmtId="3" fontId="36" fillId="10" borderId="8" xfId="0" applyNumberFormat="1" applyFont="1" applyFill="1" applyBorder="1" applyAlignment="1">
      <alignment horizontal="center" vertical="center" wrapText="1"/>
    </xf>
    <xf numFmtId="38" fontId="20" fillId="10" borderId="39" xfId="1" quotePrefix="1" applyFont="1" applyFill="1" applyBorder="1" applyAlignment="1">
      <alignment horizontal="center" vertical="center"/>
    </xf>
    <xf numFmtId="38" fontId="20" fillId="10" borderId="8" xfId="1" quotePrefix="1" applyFont="1" applyFill="1" applyBorder="1" applyAlignment="1">
      <alignment horizontal="center" vertical="center"/>
    </xf>
    <xf numFmtId="38" fontId="18" fillId="10" borderId="5" xfId="1" quotePrefix="1" applyFont="1" applyFill="1" applyBorder="1" applyAlignment="1">
      <alignment horizontal="center" vertical="center" wrapText="1"/>
    </xf>
    <xf numFmtId="38" fontId="18" fillId="10" borderId="4" xfId="1" applyFont="1" applyFill="1" applyBorder="1" applyAlignment="1">
      <alignment horizontal="center" vertical="center"/>
    </xf>
    <xf numFmtId="3" fontId="15" fillId="10" borderId="17" xfId="0" applyNumberFormat="1" applyFont="1" applyFill="1" applyBorder="1" applyAlignment="1">
      <alignment horizontal="center" vertical="center" wrapText="1"/>
    </xf>
    <xf numFmtId="3" fontId="15" fillId="10" borderId="6" xfId="0" applyNumberFormat="1"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15" fillId="10" borderId="6" xfId="0" applyFont="1" applyFill="1" applyBorder="1" applyAlignment="1">
      <alignment horizontal="center" vertical="center" wrapText="1"/>
    </xf>
    <xf numFmtId="3" fontId="38" fillId="10" borderId="23" xfId="0" applyNumberFormat="1" applyFont="1" applyFill="1" applyBorder="1" applyAlignment="1">
      <alignment horizontal="center" vertical="center" wrapText="1"/>
    </xf>
    <xf numFmtId="3" fontId="38" fillId="10" borderId="2" xfId="0" applyNumberFormat="1" applyFont="1" applyFill="1" applyBorder="1" applyAlignment="1">
      <alignment horizontal="center" vertical="center" wrapText="1"/>
    </xf>
    <xf numFmtId="0" fontId="36" fillId="10" borderId="39" xfId="0" quotePrefix="1" applyFont="1" applyFill="1" applyBorder="1" applyAlignment="1">
      <alignment horizontal="left" vertical="center" wrapText="1"/>
    </xf>
    <xf numFmtId="0" fontId="13" fillId="10" borderId="8" xfId="0" applyFont="1" applyFill="1" applyBorder="1" applyAlignment="1">
      <alignment horizontal="left" vertical="center" wrapText="1"/>
    </xf>
    <xf numFmtId="0" fontId="24" fillId="10" borderId="21" xfId="0" quotePrefix="1" applyFont="1" applyFill="1" applyBorder="1" applyAlignment="1">
      <alignment horizontal="left" vertical="center" wrapText="1"/>
    </xf>
    <xf numFmtId="0" fontId="39" fillId="10" borderId="11" xfId="0" applyFont="1" applyFill="1" applyBorder="1" applyAlignment="1">
      <alignment horizontal="left" vertical="center" wrapText="1"/>
    </xf>
    <xf numFmtId="0" fontId="39" fillId="10" borderId="22" xfId="0" applyFont="1" applyFill="1" applyBorder="1" applyAlignment="1">
      <alignment horizontal="left" vertical="center" wrapText="1"/>
    </xf>
    <xf numFmtId="0" fontId="39" fillId="10" borderId="12" xfId="0" applyFont="1" applyFill="1" applyBorder="1" applyAlignment="1">
      <alignment horizontal="left" vertical="center" wrapText="1"/>
    </xf>
    <xf numFmtId="3" fontId="15" fillId="10" borderId="22" xfId="0" applyNumberFormat="1" applyFont="1" applyFill="1" applyBorder="1" applyAlignment="1">
      <alignment horizontal="center" vertical="center" wrapText="1"/>
    </xf>
    <xf numFmtId="0" fontId="24" fillId="10" borderId="39" xfId="0" quotePrefix="1" applyFont="1" applyFill="1" applyBorder="1" applyAlignment="1">
      <alignment horizontal="left" vertical="center" wrapText="1"/>
    </xf>
    <xf numFmtId="0" fontId="39" fillId="10" borderId="8" xfId="0" applyFont="1" applyFill="1" applyBorder="1" applyAlignment="1">
      <alignment horizontal="left" vertical="center" wrapText="1"/>
    </xf>
    <xf numFmtId="0" fontId="15" fillId="10" borderId="22" xfId="0" applyFont="1" applyFill="1" applyBorder="1" applyAlignment="1">
      <alignment horizontal="center" vertical="center" wrapText="1"/>
    </xf>
    <xf numFmtId="0" fontId="15" fillId="10" borderId="12" xfId="0" applyFont="1" applyFill="1" applyBorder="1" applyAlignment="1">
      <alignment horizontal="center" vertical="center" wrapText="1"/>
    </xf>
    <xf numFmtId="38" fontId="13" fillId="0" borderId="74" xfId="1" applyFont="1" applyFill="1" applyBorder="1" applyAlignment="1">
      <alignment horizontal="left" vertical="center" wrapText="1"/>
    </xf>
    <xf numFmtId="0" fontId="37" fillId="0" borderId="47" xfId="0" applyFont="1" applyBorder="1" applyAlignment="1">
      <alignment horizontal="left" vertical="center" wrapText="1"/>
    </xf>
    <xf numFmtId="176" fontId="20" fillId="0" borderId="80" xfId="2" applyNumberFormat="1" applyFont="1" applyFill="1" applyBorder="1" applyAlignment="1">
      <alignment vertical="center"/>
    </xf>
    <xf numFmtId="0" fontId="20" fillId="0" borderId="87" xfId="0" applyFont="1" applyBorder="1" applyAlignment="1">
      <alignment vertical="center"/>
    </xf>
    <xf numFmtId="0" fontId="20" fillId="0" borderId="86" xfId="0" applyFont="1" applyBorder="1" applyAlignment="1">
      <alignment vertical="center"/>
    </xf>
    <xf numFmtId="38" fontId="20" fillId="9" borderId="21" xfId="1" applyFont="1" applyFill="1" applyBorder="1" applyAlignment="1">
      <alignment horizontal="center" vertical="center"/>
    </xf>
    <xf numFmtId="38" fontId="20" fillId="9" borderId="11" xfId="1" applyFont="1" applyFill="1" applyBorder="1" applyAlignment="1">
      <alignment horizontal="center" vertical="center"/>
    </xf>
    <xf numFmtId="0" fontId="20" fillId="9" borderId="26" xfId="0" applyFont="1" applyFill="1" applyBorder="1" applyAlignment="1">
      <alignment horizontal="center" vertical="center"/>
    </xf>
    <xf numFmtId="0" fontId="20" fillId="9" borderId="0" xfId="0" applyFont="1" applyFill="1" applyBorder="1" applyAlignment="1">
      <alignment horizontal="center" vertical="center"/>
    </xf>
    <xf numFmtId="0" fontId="20" fillId="9" borderId="22" xfId="0" applyFont="1" applyFill="1" applyBorder="1" applyAlignment="1">
      <alignment horizontal="center" vertical="center"/>
    </xf>
    <xf numFmtId="0" fontId="20" fillId="9" borderId="12" xfId="0" applyFont="1" applyFill="1" applyBorder="1" applyAlignment="1">
      <alignment horizontal="center" vertical="center"/>
    </xf>
    <xf numFmtId="38" fontId="20" fillId="0" borderId="21" xfId="1" applyFont="1" applyFill="1" applyBorder="1" applyAlignment="1">
      <alignment horizontal="center" vertical="center"/>
    </xf>
    <xf numFmtId="0" fontId="20" fillId="0" borderId="11" xfId="0" applyFont="1" applyBorder="1" applyAlignment="1">
      <alignment horizontal="center" vertical="center"/>
    </xf>
    <xf numFmtId="0" fontId="20" fillId="0" borderId="22" xfId="0" applyFont="1" applyBorder="1" applyAlignment="1">
      <alignment horizontal="center" vertical="center"/>
    </xf>
    <xf numFmtId="0" fontId="20" fillId="0" borderId="12" xfId="0" applyFont="1" applyBorder="1" applyAlignment="1">
      <alignment horizontal="center" vertical="center"/>
    </xf>
    <xf numFmtId="38" fontId="20" fillId="9" borderId="17" xfId="1" applyFont="1" applyFill="1" applyBorder="1" applyAlignment="1">
      <alignment horizontal="center" vertical="center"/>
    </xf>
    <xf numFmtId="38" fontId="20" fillId="9" borderId="6" xfId="1" applyFont="1" applyFill="1" applyBorder="1" applyAlignment="1">
      <alignment horizontal="center" vertical="center"/>
    </xf>
    <xf numFmtId="38" fontId="20" fillId="9" borderId="39" xfId="1" applyFont="1" applyFill="1" applyBorder="1" applyAlignment="1">
      <alignment horizontal="center" vertical="center"/>
    </xf>
    <xf numFmtId="38" fontId="20" fillId="9" borderId="8" xfId="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38" fontId="20" fillId="0" borderId="17" xfId="1" applyFont="1" applyFill="1" applyBorder="1" applyAlignment="1">
      <alignment horizontal="center" vertical="center"/>
    </xf>
    <xf numFmtId="38" fontId="20" fillId="0" borderId="6" xfId="1" applyFont="1" applyFill="1" applyBorder="1" applyAlignment="1">
      <alignment horizontal="center" vertical="center"/>
    </xf>
    <xf numFmtId="38" fontId="20" fillId="0" borderId="39" xfId="1" applyFont="1" applyFill="1" applyBorder="1" applyAlignment="1">
      <alignment horizontal="center" vertical="center"/>
    </xf>
    <xf numFmtId="38" fontId="20" fillId="0" borderId="8" xfId="1" applyFont="1" applyFill="1" applyBorder="1" applyAlignment="1">
      <alignment horizontal="center" vertical="center"/>
    </xf>
    <xf numFmtId="38" fontId="20" fillId="6" borderId="21" xfId="1" applyFont="1" applyFill="1" applyBorder="1" applyAlignment="1">
      <alignment horizontal="center" vertical="center"/>
    </xf>
    <xf numFmtId="38" fontId="20" fillId="6" borderId="11" xfId="1" applyFont="1" applyFill="1" applyBorder="1" applyAlignment="1">
      <alignment horizontal="center" vertical="center"/>
    </xf>
    <xf numFmtId="0" fontId="20" fillId="6" borderId="26" xfId="0" applyFont="1" applyFill="1" applyBorder="1" applyAlignment="1">
      <alignment vertical="center"/>
    </xf>
    <xf numFmtId="0" fontId="20" fillId="6" borderId="0" xfId="0" applyFont="1" applyFill="1" applyBorder="1" applyAlignment="1">
      <alignment vertical="center"/>
    </xf>
    <xf numFmtId="0" fontId="20" fillId="6" borderId="22" xfId="0" applyFont="1" applyFill="1" applyBorder="1" applyAlignment="1">
      <alignment vertical="center"/>
    </xf>
    <xf numFmtId="0" fontId="20" fillId="6" borderId="12" xfId="0" applyFont="1" applyFill="1" applyBorder="1" applyAlignment="1">
      <alignment vertical="center"/>
    </xf>
    <xf numFmtId="0" fontId="15" fillId="0" borderId="8" xfId="0" applyFont="1" applyFill="1" applyBorder="1" applyAlignment="1">
      <alignment horizontal="center" vertical="center" wrapText="1"/>
    </xf>
    <xf numFmtId="0" fontId="20" fillId="9" borderId="11" xfId="0" applyFont="1" applyFill="1" applyBorder="1" applyAlignment="1">
      <alignment vertical="center"/>
    </xf>
    <xf numFmtId="0" fontId="20" fillId="9" borderId="22" xfId="0" applyFont="1" applyFill="1" applyBorder="1" applyAlignment="1">
      <alignment vertical="center"/>
    </xf>
    <xf numFmtId="0" fontId="20" fillId="9" borderId="12" xfId="0" applyFont="1" applyFill="1" applyBorder="1" applyAlignment="1">
      <alignment vertical="center"/>
    </xf>
    <xf numFmtId="38" fontId="13" fillId="0" borderId="13" xfId="1" applyFont="1" applyFill="1" applyBorder="1" applyAlignment="1">
      <alignment horizontal="center" vertical="center"/>
    </xf>
    <xf numFmtId="38" fontId="13" fillId="0" borderId="19" xfId="1" applyFont="1" applyFill="1" applyBorder="1" applyAlignment="1">
      <alignment horizontal="center" vertical="center"/>
    </xf>
    <xf numFmtId="38" fontId="13" fillId="0" borderId="14" xfId="1" applyFont="1" applyFill="1" applyBorder="1" applyAlignment="1">
      <alignment horizontal="center" vertical="center"/>
    </xf>
    <xf numFmtId="0" fontId="36" fillId="0" borderId="7"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13" fillId="2" borderId="17" xfId="0" quotePrefix="1" applyFont="1" applyFill="1" applyBorder="1" applyAlignment="1">
      <alignment horizontal="center" vertical="center" wrapText="1"/>
    </xf>
    <xf numFmtId="0" fontId="12" fillId="2" borderId="22" xfId="0" quotePrefix="1" applyFont="1" applyFill="1" applyBorder="1" applyAlignment="1">
      <alignment horizontal="center" vertical="center"/>
    </xf>
    <xf numFmtId="0" fontId="12" fillId="4" borderId="17" xfId="0" quotePrefix="1" applyFont="1" applyFill="1" applyBorder="1" applyAlignment="1">
      <alignment horizontal="center" vertical="center" wrapText="1"/>
    </xf>
    <xf numFmtId="0" fontId="12" fillId="4" borderId="17" xfId="0" quotePrefix="1" applyFont="1" applyFill="1" applyBorder="1" applyAlignment="1">
      <alignment horizontal="center" vertical="center"/>
    </xf>
    <xf numFmtId="38" fontId="18" fillId="0" borderId="14" xfId="1" quotePrefix="1" applyFont="1" applyBorder="1" applyAlignment="1">
      <alignment horizontal="center" vertical="center" wrapText="1"/>
    </xf>
    <xf numFmtId="38" fontId="18" fillId="0" borderId="4" xfId="1" applyFont="1" applyBorder="1" applyAlignment="1">
      <alignment horizontal="center" vertical="center"/>
    </xf>
    <xf numFmtId="0" fontId="19" fillId="7" borderId="33" xfId="0" quotePrefix="1" applyFont="1" applyFill="1" applyBorder="1" applyAlignment="1">
      <alignment horizontal="center" vertical="center" wrapText="1"/>
    </xf>
    <xf numFmtId="0" fontId="19" fillId="7" borderId="35" xfId="0" applyFont="1" applyFill="1" applyBorder="1" applyAlignment="1">
      <alignment horizontal="center" vertical="center"/>
    </xf>
    <xf numFmtId="176" fontId="20" fillId="6" borderId="80" xfId="2" applyNumberFormat="1" applyFont="1" applyFill="1" applyBorder="1" applyAlignment="1">
      <alignment vertical="center"/>
    </xf>
    <xf numFmtId="0" fontId="20" fillId="6" borderId="86" xfId="0" applyFont="1" applyFill="1" applyBorder="1" applyAlignment="1">
      <alignment vertical="center"/>
    </xf>
    <xf numFmtId="0" fontId="20" fillId="6" borderId="22" xfId="0" applyFont="1" applyFill="1" applyBorder="1" applyAlignment="1">
      <alignment horizontal="center" vertical="center"/>
    </xf>
    <xf numFmtId="0" fontId="20" fillId="6" borderId="12" xfId="0" applyFont="1" applyFill="1" applyBorder="1" applyAlignment="1">
      <alignment horizontal="center" vertical="center"/>
    </xf>
    <xf numFmtId="38" fontId="12" fillId="0" borderId="1" xfId="1" applyFont="1" applyFill="1" applyBorder="1" applyAlignment="1">
      <alignment horizontal="center" vertical="center"/>
    </xf>
    <xf numFmtId="38" fontId="20" fillId="0" borderId="2" xfId="1" quotePrefix="1" applyFont="1" applyBorder="1" applyAlignment="1">
      <alignment horizontal="center" vertical="center"/>
    </xf>
    <xf numFmtId="38" fontId="20" fillId="0" borderId="11" xfId="1" quotePrefix="1" applyFont="1" applyBorder="1" applyAlignment="1">
      <alignment horizontal="center" vertical="center"/>
    </xf>
    <xf numFmtId="38" fontId="20" fillId="0" borderId="3" xfId="1" quotePrefix="1" applyFont="1" applyBorder="1" applyAlignment="1">
      <alignment horizontal="center" vertical="center"/>
    </xf>
    <xf numFmtId="38" fontId="20" fillId="0" borderId="4" xfId="1" quotePrefix="1" applyFont="1" applyBorder="1" applyAlignment="1">
      <alignment horizontal="center" vertical="center"/>
    </xf>
    <xf numFmtId="38" fontId="20" fillId="0" borderId="12" xfId="1" quotePrefix="1" applyFont="1" applyBorder="1" applyAlignment="1">
      <alignment horizontal="center" vertical="center"/>
    </xf>
    <xf numFmtId="38" fontId="20" fillId="0" borderId="5" xfId="1" quotePrefix="1" applyFont="1" applyBorder="1" applyAlignment="1">
      <alignment horizontal="center" vertical="center"/>
    </xf>
    <xf numFmtId="0" fontId="19" fillId="7" borderId="83" xfId="0" quotePrefix="1" applyFont="1" applyFill="1" applyBorder="1" applyAlignment="1">
      <alignment horizontal="center" vertical="center" wrapText="1"/>
    </xf>
    <xf numFmtId="0" fontId="19" fillId="7" borderId="84" xfId="0" quotePrefix="1" applyFont="1" applyFill="1" applyBorder="1" applyAlignment="1">
      <alignment horizontal="center" vertical="center" wrapText="1"/>
    </xf>
    <xf numFmtId="0" fontId="19" fillId="7" borderId="85" xfId="0" quotePrefix="1" applyFont="1" applyFill="1" applyBorder="1" applyAlignment="1">
      <alignment horizontal="center" vertical="center" wrapText="1"/>
    </xf>
    <xf numFmtId="38" fontId="18" fillId="10" borderId="47" xfId="1" quotePrefix="1" applyFont="1" applyFill="1" applyBorder="1" applyAlignment="1">
      <alignment horizontal="center" vertical="center" wrapText="1"/>
    </xf>
    <xf numFmtId="38" fontId="13" fillId="10" borderId="13" xfId="1" applyFont="1" applyFill="1" applyBorder="1" applyAlignment="1">
      <alignment horizontal="center" vertical="center" wrapText="1"/>
    </xf>
    <xf numFmtId="38" fontId="13" fillId="10" borderId="14" xfId="1" applyFont="1" applyFill="1" applyBorder="1" applyAlignment="1">
      <alignment horizontal="center" vertical="center" wrapText="1"/>
    </xf>
    <xf numFmtId="38" fontId="20" fillId="0" borderId="1" xfId="1" quotePrefix="1" applyFont="1" applyBorder="1" applyAlignment="1">
      <alignment horizontal="center" vertical="center"/>
    </xf>
    <xf numFmtId="38" fontId="20" fillId="0" borderId="1" xfId="1" applyFont="1" applyBorder="1" applyAlignment="1">
      <alignment horizontal="center" vertical="center"/>
    </xf>
    <xf numFmtId="38" fontId="20" fillId="0" borderId="13" xfId="1" applyFont="1" applyBorder="1" applyAlignment="1">
      <alignment horizontal="center" vertical="center"/>
    </xf>
    <xf numFmtId="38" fontId="20" fillId="0" borderId="18" xfId="1" applyFont="1" applyBorder="1" applyAlignment="1">
      <alignment horizontal="center" vertical="center"/>
    </xf>
    <xf numFmtId="0" fontId="18" fillId="7" borderId="83" xfId="0" quotePrefix="1" applyFont="1" applyFill="1" applyBorder="1" applyAlignment="1">
      <alignment horizontal="center" vertical="center" wrapText="1"/>
    </xf>
    <xf numFmtId="0" fontId="18" fillId="7" borderId="84" xfId="0" applyFont="1" applyFill="1" applyBorder="1" applyAlignment="1">
      <alignment horizontal="center" vertical="center"/>
    </xf>
    <xf numFmtId="0" fontId="15" fillId="6" borderId="1"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36" fillId="0" borderId="6" xfId="0" applyFont="1" applyFill="1" applyBorder="1" applyAlignment="1">
      <alignment vertical="center" wrapText="1"/>
    </xf>
    <xf numFmtId="0" fontId="36" fillId="0" borderId="7" xfId="0" applyFont="1" applyFill="1" applyBorder="1" applyAlignment="1">
      <alignment vertical="center" wrapText="1"/>
    </xf>
    <xf numFmtId="0" fontId="37" fillId="0" borderId="19" xfId="0" applyFont="1" applyFill="1" applyBorder="1" applyAlignment="1">
      <alignment horizontal="center" vertical="center"/>
    </xf>
    <xf numFmtId="0" fontId="37" fillId="0" borderId="14" xfId="0" applyFont="1" applyFill="1" applyBorder="1" applyAlignment="1">
      <alignment horizontal="center" vertical="center"/>
    </xf>
    <xf numFmtId="0" fontId="36" fillId="0" borderId="2" xfId="0" applyFont="1" applyFill="1" applyBorder="1" applyAlignment="1">
      <alignment horizontal="left" vertical="center" wrapText="1"/>
    </xf>
    <xf numFmtId="0" fontId="37" fillId="0" borderId="11" xfId="0" applyFont="1" applyBorder="1" applyAlignment="1">
      <alignment horizontal="left" vertical="center" wrapText="1"/>
    </xf>
    <xf numFmtId="0" fontId="37" fillId="0" borderId="3" xfId="0" applyFont="1" applyBorder="1" applyAlignment="1">
      <alignment horizontal="left" vertical="center" wrapText="1"/>
    </xf>
    <xf numFmtId="0" fontId="37" fillId="0" borderId="9" xfId="0" applyFont="1" applyBorder="1" applyAlignment="1">
      <alignment horizontal="left" vertical="center" wrapText="1"/>
    </xf>
    <xf numFmtId="0" fontId="37" fillId="0" borderId="0" xfId="0" applyFont="1" applyAlignment="1">
      <alignment horizontal="left" vertical="center" wrapText="1"/>
    </xf>
    <xf numFmtId="0" fontId="37" fillId="0" borderId="10" xfId="0" applyFont="1" applyBorder="1" applyAlignment="1">
      <alignment horizontal="left" vertical="center" wrapText="1"/>
    </xf>
    <xf numFmtId="0" fontId="37" fillId="0" borderId="4" xfId="0" applyFont="1" applyBorder="1" applyAlignment="1">
      <alignment horizontal="left" vertical="center" wrapText="1"/>
    </xf>
    <xf numFmtId="0" fontId="37" fillId="0" borderId="12" xfId="0" applyFont="1" applyBorder="1" applyAlignment="1">
      <alignment horizontal="left" vertical="center" wrapText="1"/>
    </xf>
    <xf numFmtId="0" fontId="37" fillId="0" borderId="5" xfId="0" applyFont="1" applyBorder="1" applyAlignment="1">
      <alignment horizontal="left" vertical="center" wrapText="1"/>
    </xf>
    <xf numFmtId="0" fontId="15"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15" fillId="0" borderId="6" xfId="0" applyFont="1" applyFill="1" applyBorder="1" applyAlignment="1">
      <alignment vertical="center" wrapText="1"/>
    </xf>
    <xf numFmtId="0" fontId="15" fillId="0" borderId="8" xfId="0" applyFont="1" applyFill="1" applyBorder="1" applyAlignment="1">
      <alignment vertical="center" wrapText="1"/>
    </xf>
    <xf numFmtId="3" fontId="15" fillId="0" borderId="1" xfId="0" applyNumberFormat="1" applyFont="1" applyFill="1" applyBorder="1" applyAlignment="1">
      <alignment horizontal="center" vertical="center" wrapText="1"/>
    </xf>
    <xf numFmtId="3" fontId="15" fillId="0" borderId="6" xfId="0" applyNumberFormat="1" applyFont="1" applyFill="1" applyBorder="1" applyAlignment="1">
      <alignment horizontal="center"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5" xfId="0" applyFont="1" applyFill="1" applyBorder="1" applyAlignment="1">
      <alignment horizontal="left" vertical="center" wrapText="1"/>
    </xf>
    <xf numFmtId="38" fontId="20" fillId="0" borderId="13" xfId="1" applyFont="1" applyFill="1" applyBorder="1" applyAlignment="1">
      <alignment horizontal="center" vertical="center"/>
    </xf>
    <xf numFmtId="0" fontId="20" fillId="0" borderId="19"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9" xfId="0" applyFont="1" applyBorder="1" applyAlignment="1">
      <alignment horizontal="lef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4" xfId="0" applyFont="1" applyBorder="1" applyAlignment="1">
      <alignment horizontal="left" vertical="center" wrapText="1"/>
    </xf>
    <xf numFmtId="0" fontId="20" fillId="0" borderId="12" xfId="0" applyFont="1" applyBorder="1" applyAlignment="1">
      <alignment horizontal="left" vertical="center" wrapText="1"/>
    </xf>
    <xf numFmtId="0" fontId="20" fillId="0" borderId="5" xfId="0" applyFont="1" applyBorder="1" applyAlignment="1">
      <alignment horizontal="left" vertical="center" wrapText="1"/>
    </xf>
    <xf numFmtId="0" fontId="15" fillId="0" borderId="1" xfId="0" applyFont="1" applyFill="1" applyBorder="1" applyAlignment="1">
      <alignment horizontal="left" vertical="center" wrapText="1"/>
    </xf>
    <xf numFmtId="0" fontId="15" fillId="0" borderId="6" xfId="0" applyFont="1" applyFill="1" applyBorder="1" applyAlignment="1">
      <alignment horizontal="left" vertical="center" wrapText="1"/>
    </xf>
    <xf numFmtId="38" fontId="18" fillId="6" borderId="1" xfId="1" applyFont="1" applyFill="1" applyBorder="1" applyAlignment="1">
      <alignment horizontal="center" vertical="center"/>
    </xf>
    <xf numFmtId="0" fontId="20" fillId="9" borderId="11" xfId="0" applyFont="1" applyFill="1" applyBorder="1" applyAlignment="1">
      <alignment horizontal="center" vertical="center"/>
    </xf>
    <xf numFmtId="0" fontId="20" fillId="0" borderId="86" xfId="0" applyFont="1" applyFill="1" applyBorder="1" applyAlignment="1">
      <alignment vertical="center"/>
    </xf>
    <xf numFmtId="0" fontId="15" fillId="6" borderId="7" xfId="0" applyFont="1" applyFill="1" applyBorder="1" applyAlignment="1">
      <alignment horizontal="left" vertical="center" wrapText="1"/>
    </xf>
    <xf numFmtId="0" fontId="15" fillId="6" borderId="6" xfId="0" quotePrefix="1"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89" xfId="0" applyFont="1" applyFill="1" applyBorder="1" applyAlignment="1">
      <alignment horizontal="left" vertical="center" wrapText="1"/>
    </xf>
    <xf numFmtId="0" fontId="15" fillId="6" borderId="2" xfId="0" quotePrefix="1" applyFont="1" applyFill="1" applyBorder="1" applyAlignment="1">
      <alignment horizontal="left" vertical="center" wrapText="1"/>
    </xf>
    <xf numFmtId="0" fontId="20" fillId="6" borderId="11" xfId="0" applyFont="1" applyFill="1" applyBorder="1" applyAlignment="1">
      <alignment horizontal="left" vertical="center" wrapText="1"/>
    </xf>
    <xf numFmtId="0" fontId="20" fillId="6" borderId="20" xfId="0" applyFont="1" applyFill="1" applyBorder="1" applyAlignment="1">
      <alignment horizontal="left" vertical="center" wrapText="1"/>
    </xf>
    <xf numFmtId="0" fontId="20" fillId="6" borderId="4" xfId="0" applyFont="1" applyFill="1" applyBorder="1" applyAlignment="1">
      <alignment horizontal="left" vertical="center" wrapText="1"/>
    </xf>
    <xf numFmtId="0" fontId="20" fillId="6" borderId="0" xfId="0" applyFont="1" applyFill="1" applyBorder="1" applyAlignment="1">
      <alignment horizontal="left" vertical="center" wrapText="1"/>
    </xf>
    <xf numFmtId="0" fontId="20" fillId="6" borderId="40" xfId="0" applyFont="1" applyFill="1" applyBorder="1" applyAlignment="1">
      <alignment horizontal="left" vertical="center" wrapText="1"/>
    </xf>
    <xf numFmtId="38" fontId="20" fillId="6" borderId="13" xfId="1" applyFont="1" applyFill="1" applyBorder="1" applyAlignment="1">
      <alignment horizontal="center" vertical="center"/>
    </xf>
    <xf numFmtId="38" fontId="20" fillId="6" borderId="19" xfId="1" applyFont="1" applyFill="1" applyBorder="1" applyAlignment="1">
      <alignment horizontal="center" vertical="center"/>
    </xf>
    <xf numFmtId="38" fontId="20" fillId="6" borderId="14" xfId="1" applyFont="1" applyFill="1" applyBorder="1" applyAlignment="1">
      <alignment horizontal="center" vertical="center"/>
    </xf>
    <xf numFmtId="3" fontId="38" fillId="6" borderId="13" xfId="0" applyNumberFormat="1" applyFont="1" applyFill="1" applyBorder="1" applyAlignment="1">
      <alignment horizontal="center" vertical="center" wrapText="1"/>
    </xf>
    <xf numFmtId="3" fontId="38" fillId="6" borderId="2" xfId="0" applyNumberFormat="1" applyFont="1" applyFill="1" applyBorder="1" applyAlignment="1">
      <alignment horizontal="center" vertical="center" wrapText="1"/>
    </xf>
    <xf numFmtId="0" fontId="20" fillId="9" borderId="26" xfId="0" applyFont="1" applyFill="1" applyBorder="1" applyAlignment="1">
      <alignment vertical="center"/>
    </xf>
    <xf numFmtId="0" fontId="20" fillId="9" borderId="0" xfId="0" applyFont="1" applyFill="1" applyBorder="1" applyAlignment="1">
      <alignment vertical="center"/>
    </xf>
    <xf numFmtId="0" fontId="20" fillId="6" borderId="87" xfId="0" applyFont="1" applyFill="1" applyBorder="1" applyAlignment="1">
      <alignment vertical="center"/>
    </xf>
    <xf numFmtId="0" fontId="15" fillId="0" borderId="7" xfId="0" applyFont="1" applyFill="1" applyBorder="1" applyAlignment="1">
      <alignment horizontal="left" vertical="center" wrapText="1"/>
    </xf>
    <xf numFmtId="3" fontId="15" fillId="0" borderId="4" xfId="0" applyNumberFormat="1" applyFont="1" applyFill="1" applyBorder="1" applyAlignment="1">
      <alignment horizontal="center" vertical="center" wrapText="1"/>
    </xf>
    <xf numFmtId="3" fontId="15" fillId="0" borderId="12" xfId="0" applyNumberFormat="1" applyFont="1" applyFill="1" applyBorder="1" applyAlignment="1">
      <alignment horizontal="center" vertical="center" wrapText="1"/>
    </xf>
    <xf numFmtId="38" fontId="20" fillId="0" borderId="11" xfId="1" applyFont="1" applyFill="1" applyBorder="1" applyAlignment="1">
      <alignment horizontal="center" vertical="center"/>
    </xf>
    <xf numFmtId="0" fontId="20" fillId="0" borderId="22" xfId="0" applyFont="1" applyBorder="1" applyAlignment="1">
      <alignment vertical="center"/>
    </xf>
    <xf numFmtId="0" fontId="20" fillId="0" borderId="12" xfId="0" applyFont="1" applyBorder="1" applyAlignment="1">
      <alignment vertical="center"/>
    </xf>
    <xf numFmtId="0" fontId="15" fillId="0" borderId="6" xfId="0" quotePrefix="1" applyFont="1" applyFill="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Border="1" applyAlignment="1">
      <alignment horizontal="left" vertical="center" wrapText="1"/>
    </xf>
    <xf numFmtId="0" fontId="20" fillId="0" borderId="89" xfId="0" applyFont="1" applyBorder="1" applyAlignment="1">
      <alignment horizontal="left" vertical="center" wrapText="1"/>
    </xf>
    <xf numFmtId="0" fontId="15" fillId="0" borderId="8"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15" fillId="6" borderId="4"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36" fillId="0" borderId="1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20" fillId="0" borderId="0" xfId="0" applyFont="1" applyFill="1" applyBorder="1" applyAlignment="1">
      <alignment vertical="center" wrapText="1"/>
    </xf>
    <xf numFmtId="0" fontId="20" fillId="6" borderId="14" xfId="0" applyFont="1" applyFill="1" applyBorder="1" applyAlignment="1">
      <alignment horizontal="center" vertical="center"/>
    </xf>
    <xf numFmtId="0" fontId="15" fillId="6" borderId="2"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20" fillId="6" borderId="5" xfId="0" applyFont="1" applyFill="1" applyBorder="1" applyAlignment="1">
      <alignment horizontal="left" vertical="center" wrapText="1"/>
    </xf>
    <xf numFmtId="3" fontId="15" fillId="6" borderId="6" xfId="0" applyNumberFormat="1" applyFont="1" applyFill="1" applyBorder="1" applyAlignment="1">
      <alignment horizontal="center" vertical="center" wrapText="1"/>
    </xf>
    <xf numFmtId="3" fontId="15" fillId="6" borderId="8" xfId="0" applyNumberFormat="1" applyFont="1" applyFill="1" applyBorder="1" applyAlignment="1">
      <alignment horizontal="center" vertical="center" wrapText="1"/>
    </xf>
    <xf numFmtId="0" fontId="20" fillId="0" borderId="11" xfId="0" applyFont="1" applyBorder="1" applyAlignment="1">
      <alignment vertical="center"/>
    </xf>
    <xf numFmtId="0" fontId="40" fillId="10" borderId="39" xfId="0" quotePrefix="1" applyFont="1" applyFill="1" applyBorder="1" applyAlignment="1">
      <alignment horizontal="left" vertical="center" wrapText="1"/>
    </xf>
    <xf numFmtId="0" fontId="41" fillId="10" borderId="8" xfId="0" applyFont="1" applyFill="1" applyBorder="1" applyAlignment="1">
      <alignment horizontal="left" vertical="center" wrapText="1"/>
    </xf>
    <xf numFmtId="38" fontId="15" fillId="10" borderId="39" xfId="1" applyFont="1" applyFill="1" applyBorder="1" applyAlignment="1">
      <alignment horizontal="center" vertical="center" wrapText="1"/>
    </xf>
    <xf numFmtId="38" fontId="15" fillId="10" borderId="8" xfId="1" applyFont="1" applyFill="1" applyBorder="1" applyAlignment="1">
      <alignment horizontal="center" vertical="center" wrapText="1"/>
    </xf>
    <xf numFmtId="176" fontId="20" fillId="0" borderId="61" xfId="2" applyNumberFormat="1" applyFont="1" applyFill="1" applyBorder="1" applyAlignment="1">
      <alignment vertical="center"/>
    </xf>
    <xf numFmtId="0" fontId="20" fillId="0" borderId="90" xfId="0" applyFont="1" applyBorder="1" applyAlignment="1">
      <alignment vertical="center"/>
    </xf>
    <xf numFmtId="0" fontId="20" fillId="0" borderId="63" xfId="0" applyFont="1" applyBorder="1" applyAlignment="1">
      <alignment vertical="center"/>
    </xf>
    <xf numFmtId="0" fontId="20" fillId="0" borderId="0" xfId="0" applyFont="1" applyFill="1" applyBorder="1" applyAlignment="1">
      <alignment vertical="center"/>
    </xf>
    <xf numFmtId="3" fontId="15" fillId="0" borderId="8" xfId="0" applyNumberFormat="1" applyFont="1" applyFill="1" applyBorder="1" applyAlignment="1">
      <alignment horizontal="center" vertical="center" wrapText="1"/>
    </xf>
    <xf numFmtId="0" fontId="20" fillId="6" borderId="19" xfId="0" applyFont="1" applyFill="1" applyBorder="1" applyAlignment="1">
      <alignment horizontal="center" vertical="center"/>
    </xf>
    <xf numFmtId="0" fontId="20" fillId="6" borderId="3" xfId="0"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Alignment="1">
      <alignment horizontal="left" vertical="center" wrapText="1"/>
    </xf>
    <xf numFmtId="0" fontId="20" fillId="6" borderId="10" xfId="0" applyFont="1" applyFill="1" applyBorder="1" applyAlignment="1">
      <alignment horizontal="left" vertical="center" wrapText="1"/>
    </xf>
    <xf numFmtId="0" fontId="20" fillId="6" borderId="11" xfId="0" applyFont="1" applyFill="1" applyBorder="1" applyAlignment="1">
      <alignment horizontal="center" vertical="center"/>
    </xf>
    <xf numFmtId="38" fontId="20" fillId="0" borderId="19" xfId="1" applyFont="1" applyBorder="1" applyAlignment="1">
      <alignment horizontal="center" vertical="center"/>
    </xf>
    <xf numFmtId="38" fontId="20" fillId="0" borderId="14" xfId="1" applyFont="1" applyBorder="1" applyAlignment="1">
      <alignment horizontal="center" vertical="center"/>
    </xf>
    <xf numFmtId="0" fontId="15" fillId="0" borderId="1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0" fillId="0" borderId="26" xfId="0" applyFont="1" applyBorder="1" applyAlignment="1">
      <alignment horizontal="center" vertical="center"/>
    </xf>
    <xf numFmtId="0" fontId="20" fillId="0" borderId="0" xfId="0" applyFont="1" applyBorder="1" applyAlignment="1">
      <alignment horizontal="center" vertical="center"/>
    </xf>
    <xf numFmtId="0" fontId="15" fillId="0" borderId="2" xfId="0" applyFont="1" applyFill="1" applyBorder="1" applyAlignment="1">
      <alignment vertical="center" wrapText="1"/>
    </xf>
    <xf numFmtId="0" fontId="15" fillId="0" borderId="11" xfId="0" applyFont="1" applyFill="1" applyBorder="1" applyAlignment="1">
      <alignmen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12" xfId="0" applyFont="1" applyFill="1" applyBorder="1" applyAlignment="1">
      <alignment vertical="center" wrapText="1"/>
    </xf>
    <xf numFmtId="0" fontId="15" fillId="0" borderId="5" xfId="0" applyFont="1" applyFill="1" applyBorder="1" applyAlignment="1">
      <alignment vertical="center" wrapText="1"/>
    </xf>
    <xf numFmtId="38" fontId="13" fillId="0" borderId="13" xfId="1" applyFont="1" applyBorder="1" applyAlignment="1">
      <alignment horizontal="center" vertical="center"/>
    </xf>
    <xf numFmtId="0" fontId="37" fillId="0" borderId="19" xfId="0" applyFont="1" applyBorder="1" applyAlignment="1">
      <alignment horizontal="center" vertical="center"/>
    </xf>
    <xf numFmtId="0" fontId="37" fillId="0" borderId="14" xfId="0" applyFont="1" applyBorder="1" applyAlignment="1">
      <alignment horizontal="center" vertical="center"/>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shrinkToFit="1"/>
    </xf>
    <xf numFmtId="0" fontId="36" fillId="0" borderId="7" xfId="0" applyFont="1" applyFill="1" applyBorder="1" applyAlignment="1">
      <alignment horizontal="left" vertical="center" shrinkToFit="1"/>
    </xf>
    <xf numFmtId="0" fontId="20" fillId="0" borderId="141" xfId="0" applyFont="1" applyBorder="1" applyAlignment="1">
      <alignment vertical="center"/>
    </xf>
    <xf numFmtId="0" fontId="20" fillId="0" borderId="88" xfId="0" applyFont="1" applyBorder="1" applyAlignment="1">
      <alignment vertical="center"/>
    </xf>
    <xf numFmtId="38" fontId="20" fillId="9" borderId="22" xfId="1" applyFont="1" applyFill="1" applyBorder="1" applyAlignment="1">
      <alignment horizontal="center" vertical="center"/>
    </xf>
    <xf numFmtId="38" fontId="20" fillId="9" borderId="12" xfId="1" applyFont="1" applyFill="1" applyBorder="1" applyAlignment="1">
      <alignment horizontal="center" vertical="center"/>
    </xf>
    <xf numFmtId="38" fontId="20" fillId="0" borderId="22" xfId="1" applyFont="1" applyFill="1" applyBorder="1" applyAlignment="1">
      <alignment horizontal="center" vertical="center"/>
    </xf>
    <xf numFmtId="38" fontId="20" fillId="0" borderId="12" xfId="1" applyFont="1" applyFill="1" applyBorder="1" applyAlignment="1">
      <alignment horizontal="center" vertical="center"/>
    </xf>
    <xf numFmtId="38" fontId="20" fillId="6" borderId="39" xfId="1" applyFont="1" applyFill="1" applyBorder="1" applyAlignment="1">
      <alignment horizontal="center" vertical="center"/>
    </xf>
    <xf numFmtId="38" fontId="20" fillId="6" borderId="89" xfId="1" applyFont="1" applyFill="1" applyBorder="1" applyAlignment="1">
      <alignment horizontal="center" vertical="center"/>
    </xf>
    <xf numFmtId="38" fontId="20" fillId="9" borderId="110" xfId="1" applyFont="1" applyFill="1" applyBorder="1" applyAlignment="1">
      <alignment horizontal="center" vertical="center"/>
    </xf>
    <xf numFmtId="3" fontId="20" fillId="9" borderId="39" xfId="0" applyNumberFormat="1" applyFont="1" applyFill="1" applyBorder="1" applyAlignment="1">
      <alignment horizontal="center" vertical="center"/>
    </xf>
    <xf numFmtId="0" fontId="20" fillId="9" borderId="110" xfId="0" applyFont="1" applyFill="1" applyBorder="1" applyAlignment="1">
      <alignment horizontal="center" vertical="center"/>
    </xf>
    <xf numFmtId="38" fontId="20" fillId="9" borderId="109" xfId="1" applyFont="1" applyFill="1" applyBorder="1" applyAlignment="1">
      <alignment horizontal="center" vertical="center"/>
    </xf>
    <xf numFmtId="38" fontId="13" fillId="9" borderId="21" xfId="1" applyFont="1" applyFill="1" applyBorder="1" applyAlignment="1">
      <alignment horizontal="left"/>
    </xf>
    <xf numFmtId="38" fontId="13" fillId="9" borderId="108" xfId="1" applyFont="1" applyFill="1" applyBorder="1" applyAlignment="1">
      <alignment horizontal="left"/>
    </xf>
    <xf numFmtId="0" fontId="20" fillId="0" borderId="19" xfId="0" applyFont="1" applyBorder="1" applyAlignment="1">
      <alignment horizontal="center" vertical="center"/>
    </xf>
    <xf numFmtId="0" fontId="20" fillId="0" borderId="14" xfId="0" applyFont="1" applyBorder="1" applyAlignment="1">
      <alignment horizontal="center" vertical="center"/>
    </xf>
    <xf numFmtId="0" fontId="13" fillId="0" borderId="0" xfId="0" applyFont="1" applyAlignment="1">
      <alignment vertical="center" wrapText="1"/>
    </xf>
    <xf numFmtId="0" fontId="3" fillId="0" borderId="0" xfId="0" applyFont="1" applyAlignment="1">
      <alignment vertical="center" wrapText="1"/>
    </xf>
    <xf numFmtId="0" fontId="15" fillId="6" borderId="1" xfId="0" quotePrefix="1" applyFont="1" applyFill="1" applyBorder="1" applyAlignment="1">
      <alignment horizontal="left" vertical="center" wrapText="1"/>
    </xf>
    <xf numFmtId="38" fontId="20" fillId="6" borderId="60" xfId="1" applyFont="1" applyFill="1" applyBorder="1" applyAlignment="1">
      <alignment horizontal="center" vertical="center"/>
    </xf>
    <xf numFmtId="38" fontId="20" fillId="6" borderId="62" xfId="1" applyFont="1" applyFill="1" applyBorder="1" applyAlignment="1">
      <alignment horizontal="center" vertical="center"/>
    </xf>
    <xf numFmtId="38" fontId="20" fillId="6" borderId="59" xfId="1" applyFont="1" applyFill="1" applyBorder="1" applyAlignment="1">
      <alignment horizontal="center" vertical="center"/>
    </xf>
    <xf numFmtId="38" fontId="20" fillId="6" borderId="54" xfId="1" applyFont="1" applyFill="1" applyBorder="1" applyAlignment="1">
      <alignment horizontal="center" vertical="center"/>
    </xf>
    <xf numFmtId="0" fontId="42" fillId="0" borderId="6"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42" fillId="0" borderId="7"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20" fillId="6" borderId="26" xfId="0" applyFont="1" applyFill="1" applyBorder="1" applyAlignment="1">
      <alignment horizontal="center" vertical="center"/>
    </xf>
    <xf numFmtId="0" fontId="20" fillId="6" borderId="0" xfId="0" applyFont="1" applyFill="1" applyBorder="1" applyAlignment="1">
      <alignment horizontal="center" vertical="center"/>
    </xf>
    <xf numFmtId="0" fontId="15" fillId="6" borderId="8" xfId="0" applyFont="1" applyFill="1" applyBorder="1" applyAlignment="1">
      <alignment horizontal="center" vertical="center" wrapText="1"/>
    </xf>
    <xf numFmtId="38" fontId="20" fillId="6" borderId="17" xfId="1" applyFont="1" applyFill="1" applyBorder="1" applyAlignment="1">
      <alignment horizontal="center" vertical="center"/>
    </xf>
    <xf numFmtId="38" fontId="20" fillId="6" borderId="6" xfId="1" applyFont="1" applyFill="1" applyBorder="1" applyAlignment="1">
      <alignment horizontal="center" vertical="center"/>
    </xf>
    <xf numFmtId="38" fontId="20" fillId="6" borderId="8" xfId="1" applyFont="1" applyFill="1" applyBorder="1" applyAlignment="1">
      <alignment horizontal="center" vertical="center"/>
    </xf>
    <xf numFmtId="0" fontId="37" fillId="0" borderId="7" xfId="0" applyFont="1" applyFill="1" applyBorder="1" applyAlignment="1">
      <alignment horizontal="left" vertical="center" wrapText="1"/>
    </xf>
    <xf numFmtId="0" fontId="3" fillId="0" borderId="0" xfId="0" quotePrefix="1" applyFont="1" applyAlignment="1">
      <alignment horizontal="left" vertical="center" wrapText="1"/>
    </xf>
    <xf numFmtId="0" fontId="15" fillId="0" borderId="1" xfId="0" quotePrefix="1" applyFont="1" applyFill="1" applyBorder="1" applyAlignment="1">
      <alignment horizontal="left" vertical="center" wrapText="1"/>
    </xf>
    <xf numFmtId="0" fontId="15" fillId="0" borderId="14"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36" fillId="0" borderId="6" xfId="0" quotePrefix="1" applyFont="1" applyFill="1" applyBorder="1" applyAlignment="1">
      <alignment horizontal="left" vertical="center" wrapText="1"/>
    </xf>
    <xf numFmtId="38" fontId="12" fillId="0" borderId="61" xfId="1" applyFont="1" applyFill="1" applyBorder="1" applyAlignment="1">
      <alignment vertical="center" wrapText="1"/>
    </xf>
    <xf numFmtId="38" fontId="12" fillId="0" borderId="90" xfId="1" applyFont="1" applyFill="1" applyBorder="1" applyAlignment="1">
      <alignment vertical="center" wrapText="1"/>
    </xf>
    <xf numFmtId="38" fontId="12" fillId="0" borderId="63" xfId="1" applyFont="1" applyFill="1" applyBorder="1" applyAlignment="1">
      <alignment vertical="center" wrapText="1"/>
    </xf>
    <xf numFmtId="38" fontId="12" fillId="0" borderId="74" xfId="1" applyFont="1" applyFill="1" applyBorder="1" applyAlignment="1">
      <alignment vertical="center" wrapText="1"/>
    </xf>
    <xf numFmtId="38" fontId="12" fillId="0" borderId="47" xfId="1" applyFont="1" applyFill="1" applyBorder="1" applyAlignment="1">
      <alignment vertical="center" wrapText="1"/>
    </xf>
    <xf numFmtId="176" fontId="20" fillId="6" borderId="61" xfId="2" applyNumberFormat="1" applyFont="1" applyFill="1" applyBorder="1" applyAlignment="1">
      <alignment vertical="center"/>
    </xf>
    <xf numFmtId="0" fontId="20" fillId="6" borderId="90" xfId="0" applyFont="1" applyFill="1" applyBorder="1" applyAlignment="1">
      <alignment vertical="center"/>
    </xf>
    <xf numFmtId="0" fontId="20" fillId="6" borderId="63" xfId="0" applyFont="1" applyFill="1" applyBorder="1" applyAlignment="1">
      <alignment vertical="center"/>
    </xf>
    <xf numFmtId="0" fontId="13" fillId="6" borderId="21" xfId="0" applyFont="1" applyFill="1" applyBorder="1" applyAlignment="1"/>
    <xf numFmtId="0" fontId="12" fillId="6" borderId="20" xfId="0" applyFont="1" applyFill="1" applyBorder="1" applyAlignment="1"/>
    <xf numFmtId="38" fontId="20" fillId="6" borderId="22" xfId="1" applyFont="1" applyFill="1" applyBorder="1" applyAlignment="1">
      <alignment horizontal="center" vertical="center"/>
    </xf>
    <xf numFmtId="38" fontId="20" fillId="6" borderId="40" xfId="1" applyFont="1" applyFill="1" applyBorder="1" applyAlignment="1">
      <alignment horizontal="center" vertical="center"/>
    </xf>
    <xf numFmtId="0" fontId="20" fillId="6" borderId="39" xfId="0" applyFont="1" applyFill="1" applyBorder="1" applyAlignment="1">
      <alignment horizontal="center" vertical="center"/>
    </xf>
    <xf numFmtId="0" fontId="20" fillId="6" borderId="89" xfId="0" applyFont="1" applyFill="1" applyBorder="1" applyAlignment="1">
      <alignment horizontal="center" vertical="center"/>
    </xf>
    <xf numFmtId="0" fontId="33" fillId="0" borderId="83" xfId="0" quotePrefix="1" applyFont="1" applyBorder="1" applyAlignment="1">
      <alignment horizontal="center" vertical="center"/>
    </xf>
    <xf numFmtId="0" fontId="33" fillId="0" borderId="85" xfId="0" quotePrefix="1" applyFont="1" applyBorder="1" applyAlignment="1">
      <alignment horizontal="center" vertical="center"/>
    </xf>
    <xf numFmtId="9" fontId="20" fillId="10" borderId="39" xfId="2" applyFont="1" applyFill="1" applyBorder="1" applyAlignment="1">
      <alignment horizontal="center" vertical="center"/>
    </xf>
    <xf numFmtId="9" fontId="20" fillId="10" borderId="7" xfId="2" applyFont="1" applyFill="1" applyBorder="1" applyAlignment="1">
      <alignment horizontal="center" vertical="center"/>
    </xf>
    <xf numFmtId="38" fontId="18" fillId="0" borderId="1" xfId="1" quotePrefix="1" applyFont="1" applyBorder="1" applyAlignment="1">
      <alignment horizontal="center" vertical="center" wrapText="1"/>
    </xf>
    <xf numFmtId="38" fontId="18" fillId="0" borderId="6" xfId="1" applyFont="1" applyBorder="1" applyAlignment="1">
      <alignment horizontal="center" vertical="center"/>
    </xf>
    <xf numFmtId="38" fontId="13" fillId="0" borderId="19" xfId="1" applyFont="1" applyBorder="1" applyAlignment="1">
      <alignment horizontal="center" vertical="center"/>
    </xf>
    <xf numFmtId="38" fontId="13" fillId="0" borderId="14" xfId="1" applyFont="1" applyBorder="1" applyAlignment="1">
      <alignment horizontal="center" vertical="center"/>
    </xf>
  </cellXfs>
  <cellStyles count="6">
    <cellStyle name="パーセント" xfId="2" builtinId="5"/>
    <cellStyle name="桁区切り" xfId="1" builtinId="6"/>
    <cellStyle name="桁区切り 2" xfId="5"/>
    <cellStyle name="出力" xfId="3" builtinId="21"/>
    <cellStyle name="標準" xfId="0" builtinId="0"/>
    <cellStyle name="標準 2"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46"/>
  <sheetViews>
    <sheetView tabSelected="1" view="pageBreakPreview" zoomScale="55" zoomScaleNormal="80" zoomScaleSheetLayoutView="55" zoomScalePageLayoutView="75" workbookViewId="0">
      <selection activeCell="B1" sqref="B1"/>
    </sheetView>
  </sheetViews>
  <sheetFormatPr defaultRowHeight="24.95" customHeight="1"/>
  <cols>
    <col min="1" max="1" width="0.875" style="2" customWidth="1"/>
    <col min="2" max="2" width="8.625" style="2" customWidth="1"/>
    <col min="3" max="3" width="6.25" style="2" customWidth="1"/>
    <col min="4" max="4" width="9.875" style="2" customWidth="1"/>
    <col min="5" max="5" width="16.25" style="2" customWidth="1"/>
    <col min="6" max="6" width="22.125" style="2" customWidth="1"/>
    <col min="7" max="16" width="8" style="2" customWidth="1"/>
    <col min="17" max="21" width="10.375" style="1" customWidth="1"/>
    <col min="22" max="22" width="10.375" style="2" customWidth="1"/>
    <col min="23" max="23" width="10.875" style="2" customWidth="1"/>
    <col min="24" max="24" width="11.25" style="2" customWidth="1"/>
    <col min="25" max="16384" width="9" style="2"/>
  </cols>
  <sheetData>
    <row r="1" spans="2:24" ht="40.5" customHeight="1" thickBot="1">
      <c r="V1" s="1"/>
      <c r="W1" s="501" t="s">
        <v>198</v>
      </c>
      <c r="X1" s="502"/>
    </row>
    <row r="2" spans="2:24" ht="39.950000000000003" customHeight="1">
      <c r="B2" s="439" t="s">
        <v>35</v>
      </c>
      <c r="C2" s="439"/>
      <c r="D2" s="439"/>
      <c r="E2" s="439"/>
      <c r="F2" s="439"/>
      <c r="G2" s="439"/>
      <c r="H2" s="439"/>
      <c r="I2" s="439"/>
      <c r="J2" s="439"/>
      <c r="K2" s="439"/>
      <c r="L2" s="439"/>
      <c r="M2" s="439"/>
      <c r="N2" s="439"/>
      <c r="O2" s="439"/>
      <c r="P2" s="439"/>
      <c r="Q2" s="439"/>
      <c r="R2" s="439"/>
      <c r="S2" s="439"/>
      <c r="T2" s="439"/>
      <c r="U2" s="439"/>
      <c r="V2" s="439"/>
      <c r="W2" s="154"/>
      <c r="X2" s="154"/>
    </row>
    <row r="4" spans="2:24" ht="24.95" customHeight="1">
      <c r="B4" s="77" t="s">
        <v>37</v>
      </c>
    </row>
    <row r="5" spans="2:24" ht="24.95" customHeight="1" thickBot="1">
      <c r="Q5" s="467"/>
      <c r="R5" s="467"/>
      <c r="S5" s="467" t="s">
        <v>40</v>
      </c>
      <c r="T5" s="467"/>
    </row>
    <row r="6" spans="2:24" ht="37.5" customHeight="1" thickBot="1">
      <c r="B6" s="504" t="s">
        <v>165</v>
      </c>
      <c r="C6" s="505"/>
      <c r="D6" s="505"/>
      <c r="E6" s="505"/>
      <c r="F6" s="506"/>
      <c r="G6" s="507" t="s">
        <v>164</v>
      </c>
      <c r="H6" s="508"/>
      <c r="I6" s="508"/>
      <c r="J6" s="508"/>
      <c r="K6" s="508"/>
      <c r="L6" s="508"/>
      <c r="M6" s="509"/>
      <c r="N6" s="509"/>
      <c r="O6" s="508"/>
      <c r="P6" s="508"/>
      <c r="Q6" s="432" t="s">
        <v>146</v>
      </c>
      <c r="R6" s="510"/>
      <c r="S6" s="334" t="s">
        <v>147</v>
      </c>
      <c r="T6" s="335"/>
      <c r="U6" s="512" t="s">
        <v>202</v>
      </c>
      <c r="V6" s="513"/>
      <c r="W6" s="512" t="s">
        <v>197</v>
      </c>
      <c r="X6" s="513"/>
    </row>
    <row r="7" spans="2:24" ht="37.5" customHeight="1" thickBot="1">
      <c r="B7" s="476" t="s">
        <v>0</v>
      </c>
      <c r="C7" s="477"/>
      <c r="D7" s="477"/>
      <c r="E7" s="477"/>
      <c r="F7" s="367"/>
      <c r="G7" s="431" t="s">
        <v>108</v>
      </c>
      <c r="H7" s="347"/>
      <c r="I7" s="347" t="s">
        <v>138</v>
      </c>
      <c r="J7" s="347"/>
      <c r="K7" s="347" t="s">
        <v>143</v>
      </c>
      <c r="L7" s="348"/>
      <c r="M7" s="422" t="s">
        <v>145</v>
      </c>
      <c r="N7" s="423"/>
      <c r="O7" s="367" t="s">
        <v>1</v>
      </c>
      <c r="P7" s="348"/>
      <c r="Q7" s="434"/>
      <c r="R7" s="511"/>
      <c r="S7" s="336"/>
      <c r="T7" s="337"/>
      <c r="U7" s="379"/>
      <c r="V7" s="514"/>
      <c r="W7" s="379"/>
      <c r="X7" s="514"/>
    </row>
    <row r="8" spans="2:24" ht="39.950000000000003" customHeight="1">
      <c r="B8" s="522" t="s">
        <v>112</v>
      </c>
      <c r="C8" s="300"/>
      <c r="D8" s="300"/>
      <c r="E8" s="347" t="s">
        <v>2</v>
      </c>
      <c r="F8" s="13" t="s">
        <v>44</v>
      </c>
      <c r="G8" s="310">
        <v>2926</v>
      </c>
      <c r="H8" s="301"/>
      <c r="I8" s="310">
        <v>2876</v>
      </c>
      <c r="J8" s="301"/>
      <c r="K8" s="310">
        <v>2841</v>
      </c>
      <c r="L8" s="300"/>
      <c r="M8" s="402">
        <v>2814</v>
      </c>
      <c r="N8" s="403"/>
      <c r="O8" s="299">
        <v>2726</v>
      </c>
      <c r="P8" s="406"/>
      <c r="Q8" s="455">
        <v>2993</v>
      </c>
      <c r="R8" s="456"/>
      <c r="S8" s="455">
        <v>2784</v>
      </c>
      <c r="T8" s="472"/>
      <c r="U8" s="441">
        <f>S10/M8</f>
        <v>1.0923951670220327</v>
      </c>
      <c r="V8" s="442"/>
      <c r="W8" s="441">
        <f>(S10+S28)/(【記入シート】Ｃ_推計児童数!K7+【記入シート】Ｃ_推計児童数!K8+【記入シート】Ｃ_推計児童数!K9)</f>
        <v>0.96780983038256774</v>
      </c>
      <c r="X8" s="442"/>
    </row>
    <row r="9" spans="2:24" ht="39.950000000000003" customHeight="1" thickBot="1">
      <c r="B9" s="523"/>
      <c r="C9" s="313"/>
      <c r="D9" s="313"/>
      <c r="E9" s="347"/>
      <c r="F9" s="206" t="s">
        <v>225</v>
      </c>
      <c r="G9" s="311"/>
      <c r="H9" s="312"/>
      <c r="I9" s="311"/>
      <c r="J9" s="312"/>
      <c r="K9" s="311"/>
      <c r="L9" s="313"/>
      <c r="M9" s="404"/>
      <c r="N9" s="405"/>
      <c r="O9" s="404"/>
      <c r="P9" s="407"/>
      <c r="Q9" s="473">
        <v>781</v>
      </c>
      <c r="R9" s="495"/>
      <c r="S9" s="473">
        <v>290</v>
      </c>
      <c r="T9" s="474"/>
      <c r="U9" s="443"/>
      <c r="V9" s="444"/>
      <c r="W9" s="443"/>
      <c r="X9" s="444"/>
    </row>
    <row r="10" spans="2:24" ht="39.950000000000003" customHeight="1" thickTop="1">
      <c r="B10" s="523"/>
      <c r="C10" s="313"/>
      <c r="D10" s="313"/>
      <c r="E10" s="347"/>
      <c r="F10" s="408" t="s">
        <v>65</v>
      </c>
      <c r="G10" s="409"/>
      <c r="H10" s="409"/>
      <c r="I10" s="409"/>
      <c r="J10" s="409"/>
      <c r="K10" s="409"/>
      <c r="L10" s="409"/>
      <c r="M10" s="409"/>
      <c r="N10" s="409"/>
      <c r="O10" s="409"/>
      <c r="P10" s="409"/>
      <c r="Q10" s="459">
        <f>Q8+Q9</f>
        <v>3774</v>
      </c>
      <c r="R10" s="460"/>
      <c r="S10" s="459">
        <f>S8+S9</f>
        <v>3074</v>
      </c>
      <c r="T10" s="475"/>
      <c r="U10" s="445"/>
      <c r="V10" s="446"/>
      <c r="W10" s="445"/>
      <c r="X10" s="446"/>
    </row>
    <row r="11" spans="2:24" ht="39.950000000000003" customHeight="1">
      <c r="B11" s="523"/>
      <c r="C11" s="313"/>
      <c r="D11" s="313"/>
      <c r="E11" s="478" t="s">
        <v>207</v>
      </c>
      <c r="F11" s="13" t="s">
        <v>44</v>
      </c>
      <c r="G11" s="310">
        <v>1060</v>
      </c>
      <c r="H11" s="301"/>
      <c r="I11" s="310">
        <v>1041</v>
      </c>
      <c r="J11" s="301"/>
      <c r="K11" s="310">
        <v>1028</v>
      </c>
      <c r="L11" s="300"/>
      <c r="M11" s="299">
        <v>1019</v>
      </c>
      <c r="N11" s="406"/>
      <c r="O11" s="299">
        <v>988</v>
      </c>
      <c r="P11" s="406"/>
      <c r="Q11" s="457"/>
      <c r="R11" s="458"/>
      <c r="S11" s="457"/>
      <c r="T11" s="465"/>
      <c r="U11" s="447"/>
      <c r="V11" s="448"/>
      <c r="W11" s="447"/>
      <c r="X11" s="448"/>
    </row>
    <row r="12" spans="2:24" ht="39.950000000000003" customHeight="1" thickBot="1">
      <c r="B12" s="523"/>
      <c r="C12" s="313"/>
      <c r="D12" s="313"/>
      <c r="E12" s="347"/>
      <c r="F12" s="206" t="s">
        <v>225</v>
      </c>
      <c r="G12" s="311"/>
      <c r="H12" s="312"/>
      <c r="I12" s="311"/>
      <c r="J12" s="312"/>
      <c r="K12" s="311"/>
      <c r="L12" s="313"/>
      <c r="M12" s="404"/>
      <c r="N12" s="407"/>
      <c r="O12" s="404"/>
      <c r="P12" s="407"/>
      <c r="Q12" s="453"/>
      <c r="R12" s="454"/>
      <c r="S12" s="453"/>
      <c r="T12" s="466"/>
      <c r="U12" s="449"/>
      <c r="V12" s="450"/>
      <c r="W12" s="449"/>
      <c r="X12" s="450"/>
    </row>
    <row r="13" spans="2:24" ht="39.950000000000003" customHeight="1" thickTop="1" thickBot="1">
      <c r="B13" s="523"/>
      <c r="C13" s="313"/>
      <c r="D13" s="313"/>
      <c r="E13" s="479"/>
      <c r="F13" s="408" t="s">
        <v>64</v>
      </c>
      <c r="G13" s="409"/>
      <c r="H13" s="409"/>
      <c r="I13" s="409"/>
      <c r="J13" s="409"/>
      <c r="K13" s="409"/>
      <c r="L13" s="409"/>
      <c r="M13" s="409"/>
      <c r="N13" s="409"/>
      <c r="O13" s="409"/>
      <c r="P13" s="409"/>
      <c r="Q13" s="314"/>
      <c r="R13" s="461"/>
      <c r="S13" s="314"/>
      <c r="T13" s="315"/>
      <c r="U13" s="451"/>
      <c r="V13" s="452"/>
      <c r="W13" s="451"/>
      <c r="X13" s="452"/>
    </row>
    <row r="14" spans="2:24" ht="39.950000000000003" customHeight="1" thickTop="1" thickBot="1">
      <c r="B14" s="322" t="s">
        <v>66</v>
      </c>
      <c r="C14" s="323"/>
      <c r="D14" s="323"/>
      <c r="E14" s="323"/>
      <c r="F14" s="324"/>
      <c r="G14" s="318">
        <f>SUM(G8:H11)</f>
        <v>3986</v>
      </c>
      <c r="H14" s="319"/>
      <c r="I14" s="318">
        <f t="shared" ref="I14" si="0">SUM(I8:J11)</f>
        <v>3917</v>
      </c>
      <c r="J14" s="319"/>
      <c r="K14" s="318">
        <f t="shared" ref="K14" si="1">SUM(K8:L11)</f>
        <v>3869</v>
      </c>
      <c r="L14" s="468"/>
      <c r="M14" s="320">
        <f>SUM(M8:N11)</f>
        <v>3833</v>
      </c>
      <c r="N14" s="321"/>
      <c r="O14" s="320">
        <f>SUM(O8:P11)</f>
        <v>3714</v>
      </c>
      <c r="P14" s="496"/>
      <c r="Q14" s="316">
        <f>Q13+Q10</f>
        <v>3774</v>
      </c>
      <c r="R14" s="440"/>
      <c r="S14" s="316">
        <f>S13+S10</f>
        <v>3074</v>
      </c>
      <c r="T14" s="317"/>
      <c r="U14" s="325">
        <f>S14/M14</f>
        <v>0.80198278111140098</v>
      </c>
      <c r="V14" s="326"/>
      <c r="W14" s="524"/>
      <c r="X14" s="525"/>
    </row>
    <row r="15" spans="2:24" ht="39.950000000000003" customHeight="1" thickTop="1" thickBot="1">
      <c r="B15" s="520" t="s">
        <v>3</v>
      </c>
      <c r="C15" s="521"/>
      <c r="D15" s="484" t="s">
        <v>10</v>
      </c>
      <c r="E15" s="485"/>
      <c r="F15" s="486"/>
      <c r="G15" s="410">
        <v>3765</v>
      </c>
      <c r="H15" s="410"/>
      <c r="I15" s="410">
        <v>4353</v>
      </c>
      <c r="J15" s="410"/>
      <c r="K15" s="410">
        <v>4322</v>
      </c>
      <c r="L15" s="490"/>
      <c r="M15" s="489">
        <v>4292</v>
      </c>
      <c r="N15" s="490"/>
      <c r="O15" s="489">
        <v>4265</v>
      </c>
      <c r="P15" s="498"/>
      <c r="Q15" s="462">
        <v>3718</v>
      </c>
      <c r="R15" s="500"/>
      <c r="S15" s="462">
        <f>2092+1280+35</f>
        <v>3407</v>
      </c>
      <c r="T15" s="463"/>
      <c r="U15" s="482">
        <f>S15/M15</f>
        <v>0.79380242311276794</v>
      </c>
      <c r="V15" s="483"/>
      <c r="W15" s="526"/>
      <c r="X15" s="527"/>
    </row>
    <row r="16" spans="2:24" ht="39.950000000000003" customHeight="1" thickTop="1" thickBot="1">
      <c r="B16" s="417"/>
      <c r="C16" s="418"/>
      <c r="D16" s="480" t="s">
        <v>226</v>
      </c>
      <c r="E16" s="339"/>
      <c r="F16" s="413"/>
      <c r="G16" s="343">
        <v>2619</v>
      </c>
      <c r="H16" s="343"/>
      <c r="I16" s="343">
        <v>1888</v>
      </c>
      <c r="J16" s="343"/>
      <c r="K16" s="343">
        <v>1888</v>
      </c>
      <c r="L16" s="344"/>
      <c r="M16" s="491">
        <v>1888</v>
      </c>
      <c r="N16" s="492"/>
      <c r="O16" s="491">
        <v>1888</v>
      </c>
      <c r="P16" s="499"/>
      <c r="Q16" s="365">
        <v>1265</v>
      </c>
      <c r="R16" s="366"/>
      <c r="S16" s="365">
        <f>200+200+120+160+140</f>
        <v>820</v>
      </c>
      <c r="T16" s="464"/>
      <c r="U16" s="487">
        <f>S16/M16</f>
        <v>0.43432203389830509</v>
      </c>
      <c r="V16" s="425"/>
      <c r="W16" s="526"/>
      <c r="X16" s="527"/>
    </row>
    <row r="17" spans="2:24" ht="39.950000000000003" customHeight="1" thickTop="1" thickBot="1">
      <c r="B17" s="322" t="s">
        <v>67</v>
      </c>
      <c r="C17" s="323"/>
      <c r="D17" s="323"/>
      <c r="E17" s="323"/>
      <c r="F17" s="324"/>
      <c r="G17" s="318">
        <f>SUM(G15:H16)</f>
        <v>6384</v>
      </c>
      <c r="H17" s="319"/>
      <c r="I17" s="318">
        <f t="shared" ref="I17" si="2">SUM(I15:J16)</f>
        <v>6241</v>
      </c>
      <c r="J17" s="319"/>
      <c r="K17" s="318">
        <f t="shared" ref="K17" si="3">SUM(K15:L16)</f>
        <v>6210</v>
      </c>
      <c r="L17" s="468"/>
      <c r="M17" s="469">
        <f t="shared" ref="M17" si="4">SUM(M15:N16)</f>
        <v>6180</v>
      </c>
      <c r="N17" s="470"/>
      <c r="O17" s="469">
        <f t="shared" ref="O17" si="5">SUM(O15:P16)</f>
        <v>6153</v>
      </c>
      <c r="P17" s="471"/>
      <c r="Q17" s="316">
        <f>SUM(Q15:R16)</f>
        <v>4983</v>
      </c>
      <c r="R17" s="440"/>
      <c r="S17" s="316">
        <f>SUM(S15:T16)</f>
        <v>4227</v>
      </c>
      <c r="T17" s="317"/>
      <c r="U17" s="325">
        <f>S17/M17</f>
        <v>0.68398058252427185</v>
      </c>
      <c r="V17" s="326"/>
      <c r="W17" s="524"/>
      <c r="X17" s="525"/>
    </row>
    <row r="18" spans="2:24" ht="39.950000000000003" customHeight="1" thickTop="1" thickBot="1">
      <c r="B18" s="401" t="s">
        <v>68</v>
      </c>
      <c r="C18" s="308"/>
      <c r="D18" s="308"/>
      <c r="E18" s="308"/>
      <c r="F18" s="309"/>
      <c r="G18" s="329">
        <f>(G15+G16)-(G8+G11)</f>
        <v>2398</v>
      </c>
      <c r="H18" s="329"/>
      <c r="I18" s="329">
        <f>(I15+I16)-(I8+I11)</f>
        <v>2324</v>
      </c>
      <c r="J18" s="329"/>
      <c r="K18" s="329">
        <f>(K15+K16)-(K8+K11)</f>
        <v>2341</v>
      </c>
      <c r="L18" s="427"/>
      <c r="M18" s="330">
        <f>(M15+M16)-(M8+M11)</f>
        <v>2347</v>
      </c>
      <c r="N18" s="331"/>
      <c r="O18" s="330">
        <f>(O15+O16)-(O8+O11)</f>
        <v>2439</v>
      </c>
      <c r="P18" s="331"/>
      <c r="Q18" s="332">
        <f>Q17-Q14</f>
        <v>1209</v>
      </c>
      <c r="R18" s="333"/>
      <c r="S18" s="332">
        <f>S17-S14</f>
        <v>1153</v>
      </c>
      <c r="T18" s="428"/>
      <c r="U18" s="327"/>
      <c r="V18" s="328"/>
      <c r="W18" s="327"/>
      <c r="X18" s="328"/>
    </row>
    <row r="19" spans="2:24" ht="26.25" customHeight="1">
      <c r="B19" s="281" t="s">
        <v>223</v>
      </c>
      <c r="C19" s="281"/>
      <c r="D19" s="281"/>
      <c r="E19" s="281"/>
      <c r="F19" s="281"/>
      <c r="G19" s="281"/>
      <c r="H19" s="281"/>
      <c r="I19" s="281"/>
      <c r="J19" s="281"/>
      <c r="K19" s="281"/>
      <c r="L19" s="281"/>
      <c r="M19" s="281"/>
      <c r="N19" s="281"/>
      <c r="O19" s="281"/>
      <c r="P19" s="281"/>
      <c r="Q19" s="281"/>
      <c r="R19" s="281"/>
      <c r="S19" s="281"/>
      <c r="T19" s="281"/>
      <c r="U19" s="281"/>
      <c r="V19" s="281"/>
      <c r="W19" s="203"/>
      <c r="X19" s="203"/>
    </row>
    <row r="20" spans="2:24" ht="26.25" customHeight="1">
      <c r="B20" s="281" t="s">
        <v>214</v>
      </c>
      <c r="C20" s="281"/>
      <c r="D20" s="281"/>
      <c r="E20" s="281"/>
      <c r="F20" s="281"/>
      <c r="G20" s="281"/>
      <c r="H20" s="281"/>
      <c r="I20" s="281"/>
      <c r="J20" s="281"/>
      <c r="K20" s="281"/>
      <c r="L20" s="281"/>
      <c r="M20" s="281"/>
      <c r="N20" s="281"/>
      <c r="O20" s="281"/>
      <c r="P20" s="281"/>
      <c r="Q20" s="281"/>
      <c r="R20" s="281"/>
      <c r="S20" s="281"/>
      <c r="T20" s="281"/>
      <c r="U20" s="281"/>
      <c r="V20" s="281"/>
      <c r="W20" s="203"/>
      <c r="X20" s="203"/>
    </row>
    <row r="21" spans="2:24" ht="26.25" customHeight="1">
      <c r="B21" s="353" t="s">
        <v>208</v>
      </c>
      <c r="C21" s="353"/>
      <c r="D21" s="353"/>
      <c r="E21" s="353"/>
      <c r="F21" s="353"/>
      <c r="G21" s="353"/>
      <c r="H21" s="353"/>
      <c r="I21" s="353"/>
      <c r="J21" s="353"/>
      <c r="K21" s="353"/>
      <c r="L21" s="353"/>
      <c r="M21" s="353"/>
      <c r="N21" s="353"/>
      <c r="O21" s="353"/>
      <c r="P21" s="353"/>
      <c r="Q21" s="353"/>
      <c r="R21" s="353"/>
      <c r="S21" s="353"/>
      <c r="T21" s="353"/>
      <c r="U21" s="353"/>
      <c r="V21" s="353"/>
      <c r="W21" s="204"/>
      <c r="X21" s="204"/>
    </row>
    <row r="22" spans="2:24" ht="26.25" customHeight="1">
      <c r="B22" s="481" t="s">
        <v>224</v>
      </c>
      <c r="C22" s="481"/>
      <c r="D22" s="481"/>
      <c r="E22" s="481"/>
      <c r="F22" s="481"/>
      <c r="G22" s="481"/>
      <c r="H22" s="481"/>
      <c r="I22" s="481"/>
      <c r="J22" s="481"/>
      <c r="K22" s="481"/>
      <c r="L22" s="481"/>
      <c r="M22" s="481"/>
      <c r="N22" s="481"/>
      <c r="O22" s="481"/>
      <c r="P22" s="481"/>
      <c r="Q22" s="481"/>
      <c r="R22" s="481"/>
      <c r="S22" s="481"/>
      <c r="T22" s="481"/>
      <c r="U22" s="481"/>
      <c r="V22" s="481"/>
      <c r="W22" s="155"/>
      <c r="X22" s="155"/>
    </row>
    <row r="23" spans="2:24" ht="26.25" customHeight="1">
      <c r="B23" s="280" t="s">
        <v>227</v>
      </c>
      <c r="C23" s="280"/>
      <c r="D23" s="280"/>
      <c r="E23" s="280"/>
      <c r="F23" s="280"/>
      <c r="G23" s="280"/>
      <c r="H23" s="280"/>
      <c r="I23" s="280"/>
      <c r="J23" s="280"/>
      <c r="K23" s="280"/>
      <c r="L23" s="280"/>
      <c r="M23" s="280"/>
      <c r="N23" s="280"/>
      <c r="O23" s="280"/>
      <c r="P23" s="280"/>
      <c r="Q23" s="280"/>
      <c r="R23" s="280"/>
      <c r="S23" s="280"/>
      <c r="T23" s="280"/>
      <c r="U23" s="280"/>
      <c r="V23" s="280"/>
      <c r="W23" s="156"/>
      <c r="X23" s="156"/>
    </row>
    <row r="24" spans="2:24" ht="25.5" customHeight="1">
      <c r="B24" s="280" t="s">
        <v>217</v>
      </c>
      <c r="C24" s="280"/>
      <c r="D24" s="280"/>
      <c r="E24" s="280"/>
      <c r="F24" s="280"/>
      <c r="G24" s="280"/>
      <c r="H24" s="280"/>
      <c r="I24" s="280"/>
      <c r="J24" s="280"/>
      <c r="K24" s="280"/>
      <c r="L24" s="280"/>
      <c r="M24" s="280"/>
      <c r="N24" s="280"/>
      <c r="O24" s="280"/>
      <c r="P24" s="280"/>
      <c r="Q24" s="280"/>
      <c r="R24" s="280"/>
      <c r="S24" s="280"/>
      <c r="T24" s="280"/>
      <c r="U24" s="280"/>
      <c r="V24" s="280"/>
      <c r="W24" s="280"/>
      <c r="X24" s="205"/>
    </row>
    <row r="25" spans="2:24" ht="26.25" customHeight="1" thickBot="1">
      <c r="B25" s="3"/>
      <c r="U25" s="5"/>
      <c r="V25" s="1"/>
      <c r="W25" s="1"/>
      <c r="X25" s="1"/>
    </row>
    <row r="26" spans="2:24" ht="46.5" customHeight="1" thickBot="1">
      <c r="B26" s="504" t="s">
        <v>106</v>
      </c>
      <c r="C26" s="515"/>
      <c r="D26" s="515"/>
      <c r="E26" s="515"/>
      <c r="F26" s="516"/>
      <c r="G26" s="507" t="s">
        <v>164</v>
      </c>
      <c r="H26" s="508"/>
      <c r="I26" s="508"/>
      <c r="J26" s="508"/>
      <c r="K26" s="508"/>
      <c r="L26" s="508"/>
      <c r="M26" s="509"/>
      <c r="N26" s="509"/>
      <c r="O26" s="508"/>
      <c r="P26" s="508"/>
      <c r="Q26" s="432" t="s">
        <v>146</v>
      </c>
      <c r="R26" s="433"/>
      <c r="S26" s="334" t="s">
        <v>147</v>
      </c>
      <c r="T26" s="359"/>
      <c r="U26" s="517" t="s">
        <v>211</v>
      </c>
      <c r="V26" s="513"/>
      <c r="W26" s="153"/>
      <c r="X26" s="153"/>
    </row>
    <row r="27" spans="2:24" ht="39.950000000000003" customHeight="1" thickBot="1">
      <c r="B27" s="476" t="s">
        <v>8</v>
      </c>
      <c r="C27" s="477"/>
      <c r="D27" s="477"/>
      <c r="E27" s="477"/>
      <c r="F27" s="367"/>
      <c r="G27" s="431" t="s">
        <v>108</v>
      </c>
      <c r="H27" s="347"/>
      <c r="I27" s="347" t="s">
        <v>138</v>
      </c>
      <c r="J27" s="347"/>
      <c r="K27" s="347" t="s">
        <v>149</v>
      </c>
      <c r="L27" s="348"/>
      <c r="M27" s="422" t="s">
        <v>148</v>
      </c>
      <c r="N27" s="423"/>
      <c r="O27" s="367" t="s">
        <v>1</v>
      </c>
      <c r="P27" s="348"/>
      <c r="Q27" s="434"/>
      <c r="R27" s="435"/>
      <c r="S27" s="336"/>
      <c r="T27" s="360"/>
      <c r="U27" s="518"/>
      <c r="V27" s="514"/>
      <c r="W27" s="153"/>
      <c r="X27" s="153"/>
    </row>
    <row r="28" spans="2:24" ht="39.950000000000003" customHeight="1">
      <c r="B28" s="354" t="s">
        <v>111</v>
      </c>
      <c r="C28" s="355"/>
      <c r="D28" s="355"/>
      <c r="E28" s="355"/>
      <c r="F28" s="356"/>
      <c r="G28" s="347">
        <v>4027</v>
      </c>
      <c r="H28" s="347"/>
      <c r="I28" s="347">
        <v>3956</v>
      </c>
      <c r="J28" s="347"/>
      <c r="K28" s="347">
        <v>3911</v>
      </c>
      <c r="L28" s="348"/>
      <c r="M28" s="349">
        <v>3871</v>
      </c>
      <c r="N28" s="350"/>
      <c r="O28" s="367">
        <v>3752</v>
      </c>
      <c r="P28" s="348"/>
      <c r="Q28" s="361">
        <v>4412</v>
      </c>
      <c r="R28" s="368"/>
      <c r="S28" s="361">
        <f>1577+1605+1561</f>
        <v>4743</v>
      </c>
      <c r="T28" s="362"/>
      <c r="U28" s="493">
        <f>S28/M28</f>
        <v>1.2252647894600879</v>
      </c>
      <c r="V28" s="494"/>
      <c r="W28" s="153"/>
      <c r="X28" s="153"/>
    </row>
    <row r="29" spans="2:24" ht="39.950000000000003" customHeight="1">
      <c r="B29" s="412" t="s">
        <v>7</v>
      </c>
      <c r="C29" s="339"/>
      <c r="D29" s="413"/>
      <c r="E29" s="10" t="s">
        <v>6</v>
      </c>
      <c r="F29" s="12"/>
      <c r="G29" s="357">
        <v>5145</v>
      </c>
      <c r="H29" s="357"/>
      <c r="I29" s="357">
        <v>5265</v>
      </c>
      <c r="J29" s="357"/>
      <c r="K29" s="357">
        <v>5321</v>
      </c>
      <c r="L29" s="358"/>
      <c r="M29" s="351">
        <v>5366</v>
      </c>
      <c r="N29" s="352"/>
      <c r="O29" s="411">
        <v>5419</v>
      </c>
      <c r="P29" s="358"/>
      <c r="Q29" s="363">
        <v>4647</v>
      </c>
      <c r="R29" s="369"/>
      <c r="S29" s="363">
        <f>1495+1158+1881+300</f>
        <v>4834</v>
      </c>
      <c r="T29" s="364"/>
      <c r="U29" s="345">
        <f>S29/M29</f>
        <v>0.90085724934774503</v>
      </c>
      <c r="V29" s="346"/>
      <c r="W29" s="153"/>
      <c r="X29" s="153"/>
    </row>
    <row r="30" spans="2:24" ht="39.950000000000003" customHeight="1">
      <c r="B30" s="414"/>
      <c r="C30" s="415"/>
      <c r="D30" s="416"/>
      <c r="E30" s="10" t="s">
        <v>209</v>
      </c>
      <c r="F30" s="12"/>
      <c r="G30" s="357" t="s">
        <v>9</v>
      </c>
      <c r="H30" s="357"/>
      <c r="I30" s="357" t="s">
        <v>9</v>
      </c>
      <c r="J30" s="357"/>
      <c r="K30" s="357" t="s">
        <v>9</v>
      </c>
      <c r="L30" s="358"/>
      <c r="M30" s="351" t="s">
        <v>9</v>
      </c>
      <c r="N30" s="352"/>
      <c r="O30" s="411" t="s">
        <v>9</v>
      </c>
      <c r="P30" s="358"/>
      <c r="Q30" s="363" t="s">
        <v>9</v>
      </c>
      <c r="R30" s="369"/>
      <c r="S30" s="363" t="s">
        <v>9</v>
      </c>
      <c r="T30" s="364"/>
      <c r="U30" s="345" t="s">
        <v>42</v>
      </c>
      <c r="V30" s="346"/>
      <c r="W30" s="153"/>
      <c r="X30" s="153"/>
    </row>
    <row r="31" spans="2:24" ht="39.950000000000003" customHeight="1" thickBot="1">
      <c r="B31" s="412" t="s">
        <v>210</v>
      </c>
      <c r="C31" s="339"/>
      <c r="D31" s="339"/>
      <c r="E31" s="339"/>
      <c r="F31" s="149"/>
      <c r="G31" s="343" t="s">
        <v>9</v>
      </c>
      <c r="H31" s="343"/>
      <c r="I31" s="343" t="s">
        <v>9</v>
      </c>
      <c r="J31" s="343"/>
      <c r="K31" s="343" t="s">
        <v>9</v>
      </c>
      <c r="L31" s="344"/>
      <c r="M31" s="429" t="s">
        <v>9</v>
      </c>
      <c r="N31" s="430"/>
      <c r="O31" s="497" t="s">
        <v>9</v>
      </c>
      <c r="P31" s="344"/>
      <c r="Q31" s="365" t="s">
        <v>9</v>
      </c>
      <c r="R31" s="464"/>
      <c r="S31" s="365" t="s">
        <v>9</v>
      </c>
      <c r="T31" s="366"/>
      <c r="U31" s="424" t="s">
        <v>42</v>
      </c>
      <c r="V31" s="425"/>
      <c r="W31" s="153"/>
      <c r="X31" s="153"/>
    </row>
    <row r="32" spans="2:24" ht="39.950000000000003" customHeight="1" thickTop="1" thickBot="1">
      <c r="B32" s="307" t="s">
        <v>5</v>
      </c>
      <c r="C32" s="308"/>
      <c r="D32" s="308"/>
      <c r="E32" s="308"/>
      <c r="F32" s="309"/>
      <c r="G32" s="329">
        <f>G29-G28</f>
        <v>1118</v>
      </c>
      <c r="H32" s="329"/>
      <c r="I32" s="329">
        <f>I29-I28</f>
        <v>1309</v>
      </c>
      <c r="J32" s="329"/>
      <c r="K32" s="329">
        <f>K29-K28</f>
        <v>1410</v>
      </c>
      <c r="L32" s="427"/>
      <c r="M32" s="330">
        <f>M29-M28</f>
        <v>1495</v>
      </c>
      <c r="N32" s="331"/>
      <c r="O32" s="309">
        <f>O29-O28</f>
        <v>1667</v>
      </c>
      <c r="P32" s="427"/>
      <c r="Q32" s="332">
        <v>235</v>
      </c>
      <c r="R32" s="428"/>
      <c r="S32" s="332">
        <f>S29-S28</f>
        <v>91</v>
      </c>
      <c r="T32" s="333"/>
      <c r="U32" s="426"/>
      <c r="V32" s="328"/>
      <c r="W32" s="153"/>
      <c r="X32" s="153"/>
    </row>
    <row r="33" spans="1:24" ht="26.25" customHeight="1">
      <c r="B33" s="281" t="s">
        <v>223</v>
      </c>
      <c r="C33" s="281"/>
      <c r="D33" s="281"/>
      <c r="E33" s="281"/>
      <c r="F33" s="281"/>
      <c r="G33" s="281"/>
      <c r="H33" s="281"/>
      <c r="I33" s="281"/>
      <c r="J33" s="281"/>
      <c r="K33" s="281"/>
      <c r="L33" s="281"/>
      <c r="M33" s="281"/>
      <c r="N33" s="281"/>
      <c r="O33" s="281"/>
      <c r="P33" s="281"/>
      <c r="Q33" s="281"/>
      <c r="R33" s="281"/>
      <c r="S33" s="281"/>
      <c r="T33" s="281"/>
      <c r="U33" s="281"/>
      <c r="V33" s="281"/>
      <c r="W33" s="203"/>
      <c r="X33" s="203"/>
    </row>
    <row r="34" spans="1:24" ht="26.25" customHeight="1">
      <c r="B34" s="281" t="s">
        <v>214</v>
      </c>
      <c r="C34" s="281"/>
      <c r="D34" s="281"/>
      <c r="E34" s="281"/>
      <c r="F34" s="281"/>
      <c r="G34" s="281"/>
      <c r="H34" s="281"/>
      <c r="I34" s="281"/>
      <c r="J34" s="281"/>
      <c r="K34" s="281"/>
      <c r="L34" s="281"/>
      <c r="M34" s="281"/>
      <c r="N34" s="281"/>
      <c r="O34" s="281"/>
      <c r="P34" s="281"/>
      <c r="Q34" s="281"/>
      <c r="R34" s="281"/>
      <c r="S34" s="281"/>
      <c r="T34" s="281"/>
      <c r="U34" s="281"/>
      <c r="V34" s="281"/>
      <c r="W34" s="203"/>
      <c r="X34" s="203"/>
    </row>
    <row r="35" spans="1:24" ht="26.25" customHeight="1">
      <c r="B35" s="353" t="s">
        <v>208</v>
      </c>
      <c r="C35" s="353"/>
      <c r="D35" s="353"/>
      <c r="E35" s="353"/>
      <c r="F35" s="353"/>
      <c r="G35" s="353"/>
      <c r="H35" s="353"/>
      <c r="I35" s="353"/>
      <c r="J35" s="353"/>
      <c r="K35" s="353"/>
      <c r="L35" s="353"/>
      <c r="M35" s="353"/>
      <c r="N35" s="353"/>
      <c r="O35" s="353"/>
      <c r="P35" s="353"/>
      <c r="Q35" s="353"/>
      <c r="R35" s="353"/>
      <c r="S35" s="353"/>
      <c r="T35" s="353"/>
      <c r="U35" s="353"/>
      <c r="V35" s="353"/>
      <c r="W35" s="204"/>
      <c r="X35" s="204"/>
    </row>
    <row r="36" spans="1:24" ht="27" customHeight="1">
      <c r="A36" s="24"/>
      <c r="B36" s="280" t="s">
        <v>203</v>
      </c>
      <c r="C36" s="282"/>
      <c r="D36" s="282"/>
      <c r="E36" s="282"/>
      <c r="F36" s="282"/>
      <c r="G36" s="282"/>
      <c r="H36" s="282"/>
      <c r="I36" s="282"/>
      <c r="J36" s="282"/>
      <c r="K36" s="282"/>
      <c r="L36" s="282"/>
      <c r="M36" s="282"/>
      <c r="N36" s="282"/>
      <c r="O36" s="282"/>
      <c r="P36" s="24"/>
      <c r="Q36" s="24"/>
      <c r="R36" s="24"/>
      <c r="S36" s="24"/>
      <c r="T36" s="24"/>
      <c r="U36" s="24"/>
      <c r="V36" s="24"/>
      <c r="W36" s="24"/>
      <c r="X36" s="24"/>
    </row>
    <row r="37" spans="1:24" ht="27" customHeight="1">
      <c r="A37" s="31"/>
      <c r="B37" s="280" t="s">
        <v>213</v>
      </c>
      <c r="C37" s="280"/>
      <c r="D37" s="280"/>
      <c r="E37" s="280"/>
      <c r="F37" s="280"/>
      <c r="G37" s="280"/>
      <c r="H37" s="280"/>
      <c r="I37" s="280"/>
      <c r="J37" s="280"/>
      <c r="K37" s="280"/>
      <c r="L37" s="280"/>
      <c r="M37" s="280"/>
      <c r="N37" s="280"/>
      <c r="O37" s="280"/>
      <c r="P37" s="280"/>
      <c r="Q37" s="280"/>
      <c r="R37" s="280"/>
      <c r="S37" s="280"/>
      <c r="T37" s="280"/>
      <c r="U37" s="280"/>
      <c r="V37" s="280"/>
      <c r="W37" s="202"/>
      <c r="X37" s="202"/>
    </row>
    <row r="38" spans="1:24" ht="27" customHeight="1">
      <c r="B38" s="280" t="s">
        <v>212</v>
      </c>
      <c r="C38" s="282"/>
      <c r="D38" s="282"/>
      <c r="E38" s="282"/>
      <c r="F38" s="282"/>
      <c r="G38" s="282"/>
      <c r="H38" s="282"/>
      <c r="I38" s="282"/>
      <c r="J38" s="282"/>
      <c r="K38" s="282"/>
      <c r="L38" s="282"/>
      <c r="M38" s="282"/>
      <c r="N38" s="282"/>
      <c r="O38" s="282"/>
      <c r="P38" s="24"/>
      <c r="Q38" s="26"/>
      <c r="R38" s="26"/>
      <c r="S38" s="26"/>
      <c r="T38" s="26"/>
      <c r="U38" s="26"/>
      <c r="V38" s="27"/>
      <c r="W38" s="27"/>
      <c r="X38" s="27"/>
    </row>
    <row r="39" spans="1:24" ht="25.5" customHeight="1">
      <c r="B39" s="280" t="s">
        <v>216</v>
      </c>
      <c r="C39" s="280"/>
      <c r="D39" s="280"/>
      <c r="E39" s="280"/>
      <c r="F39" s="280"/>
      <c r="G39" s="280"/>
      <c r="H39" s="280"/>
      <c r="I39" s="280"/>
      <c r="J39" s="280"/>
      <c r="K39" s="280"/>
      <c r="L39" s="280"/>
      <c r="M39" s="280"/>
      <c r="N39" s="280"/>
      <c r="O39" s="280"/>
      <c r="P39" s="280"/>
      <c r="Q39" s="280"/>
      <c r="R39" s="280"/>
      <c r="S39" s="280"/>
      <c r="T39" s="280"/>
      <c r="U39" s="280"/>
      <c r="V39" s="280"/>
      <c r="W39" s="280"/>
      <c r="X39" s="205"/>
    </row>
    <row r="40" spans="1:24" ht="17.25" customHeight="1">
      <c r="B40" s="22"/>
      <c r="C40" s="23"/>
      <c r="D40" s="23"/>
      <c r="E40" s="23"/>
      <c r="F40" s="23"/>
      <c r="G40" s="23"/>
      <c r="H40" s="23"/>
      <c r="I40" s="23"/>
      <c r="J40" s="23"/>
      <c r="K40" s="23"/>
      <c r="L40" s="23"/>
      <c r="M40" s="23"/>
      <c r="N40" s="23"/>
      <c r="O40" s="23"/>
      <c r="V40" s="5"/>
      <c r="W40" s="5"/>
      <c r="X40" s="5"/>
    </row>
    <row r="41" spans="1:24" ht="17.25" customHeight="1">
      <c r="B41" s="22"/>
      <c r="C41" s="23"/>
      <c r="D41" s="23"/>
      <c r="E41" s="23"/>
      <c r="F41" s="23"/>
      <c r="G41" s="23"/>
      <c r="H41" s="23"/>
      <c r="I41" s="23"/>
      <c r="J41" s="23"/>
      <c r="K41" s="23"/>
      <c r="L41" s="23"/>
      <c r="M41" s="23"/>
      <c r="N41" s="23"/>
      <c r="O41" s="23"/>
      <c r="V41" s="5"/>
      <c r="W41" s="5"/>
      <c r="X41" s="5"/>
    </row>
    <row r="42" spans="1:24" ht="17.25" customHeight="1">
      <c r="B42" s="22"/>
      <c r="C42" s="23"/>
      <c r="D42" s="23"/>
      <c r="E42" s="23"/>
      <c r="F42" s="23"/>
      <c r="G42" s="23"/>
      <c r="H42" s="23"/>
      <c r="I42" s="23"/>
      <c r="J42" s="23"/>
      <c r="K42" s="23"/>
      <c r="L42" s="23"/>
      <c r="M42" s="23"/>
      <c r="N42" s="23"/>
      <c r="O42" s="23"/>
      <c r="V42" s="5"/>
      <c r="W42" s="5"/>
      <c r="X42" s="5"/>
    </row>
    <row r="43" spans="1:24" ht="17.25" customHeight="1">
      <c r="B43" s="22"/>
      <c r="C43" s="23"/>
      <c r="D43" s="23"/>
      <c r="E43" s="23"/>
      <c r="F43" s="23"/>
      <c r="G43" s="23"/>
      <c r="H43" s="23"/>
      <c r="I43" s="23"/>
      <c r="J43" s="23"/>
      <c r="K43" s="23"/>
      <c r="L43" s="23"/>
      <c r="M43" s="23"/>
      <c r="N43" s="23"/>
      <c r="O43" s="23"/>
      <c r="V43" s="5"/>
      <c r="W43" s="5"/>
      <c r="X43" s="5"/>
    </row>
    <row r="44" spans="1:24" ht="17.25" customHeight="1">
      <c r="B44" s="22"/>
      <c r="C44" s="23"/>
      <c r="D44" s="23"/>
      <c r="E44" s="23"/>
      <c r="F44" s="23"/>
      <c r="G44" s="23"/>
      <c r="H44" s="23"/>
      <c r="I44" s="23"/>
      <c r="J44" s="23"/>
      <c r="K44" s="23"/>
      <c r="L44" s="23"/>
      <c r="M44" s="23"/>
      <c r="N44" s="23"/>
      <c r="O44" s="23"/>
      <c r="V44" s="5"/>
      <c r="W44" s="5"/>
      <c r="X44" s="5"/>
    </row>
    <row r="45" spans="1:24" ht="17.25" customHeight="1">
      <c r="B45" s="22"/>
      <c r="C45" s="23"/>
      <c r="D45" s="23"/>
      <c r="E45" s="23"/>
      <c r="F45" s="23"/>
      <c r="G45" s="23"/>
      <c r="H45" s="23"/>
      <c r="I45" s="23"/>
      <c r="J45" s="23"/>
      <c r="K45" s="23"/>
      <c r="L45" s="23"/>
      <c r="M45" s="23"/>
      <c r="N45" s="23"/>
      <c r="O45" s="23"/>
      <c r="V45" s="5"/>
      <c r="W45" s="5"/>
      <c r="X45" s="5"/>
    </row>
    <row r="46" spans="1:24" ht="17.25" customHeight="1">
      <c r="B46" s="22"/>
      <c r="C46" s="23"/>
      <c r="D46" s="23"/>
      <c r="E46" s="23"/>
      <c r="F46" s="23"/>
      <c r="G46" s="23"/>
      <c r="H46" s="23"/>
      <c r="I46" s="23"/>
      <c r="J46" s="23"/>
      <c r="K46" s="23"/>
      <c r="L46" s="23"/>
      <c r="M46" s="23"/>
      <c r="N46" s="23"/>
      <c r="O46" s="23"/>
      <c r="V46" s="5"/>
      <c r="W46" s="5"/>
      <c r="X46" s="5"/>
    </row>
    <row r="47" spans="1:24" ht="17.25" customHeight="1">
      <c r="B47" s="22"/>
      <c r="C47" s="23"/>
      <c r="D47" s="23"/>
      <c r="E47" s="23"/>
      <c r="F47" s="23"/>
      <c r="G47" s="23"/>
      <c r="H47" s="23"/>
      <c r="I47" s="23"/>
      <c r="J47" s="23"/>
      <c r="K47" s="23"/>
      <c r="L47" s="23"/>
      <c r="M47" s="23"/>
      <c r="N47" s="23"/>
      <c r="O47" s="23"/>
      <c r="V47" s="5"/>
      <c r="W47" s="5"/>
      <c r="X47" s="5"/>
    </row>
    <row r="48" spans="1:24" ht="17.25" customHeight="1">
      <c r="B48" s="22"/>
      <c r="C48" s="23"/>
      <c r="D48" s="23"/>
      <c r="E48" s="23"/>
      <c r="F48" s="23"/>
      <c r="G48" s="23"/>
      <c r="H48" s="23"/>
      <c r="I48" s="23"/>
      <c r="J48" s="23"/>
      <c r="K48" s="23"/>
      <c r="L48" s="23"/>
      <c r="M48" s="23"/>
      <c r="N48" s="23"/>
      <c r="O48" s="23"/>
      <c r="V48" s="5"/>
      <c r="W48" s="5"/>
      <c r="X48" s="5"/>
    </row>
    <row r="49" spans="2:27" ht="17.25" customHeight="1">
      <c r="B49" s="22"/>
      <c r="C49" s="23"/>
      <c r="D49" s="23"/>
      <c r="E49" s="23"/>
      <c r="F49" s="23"/>
      <c r="G49" s="23"/>
      <c r="H49" s="23"/>
      <c r="I49" s="23"/>
      <c r="J49" s="23"/>
      <c r="K49" s="23"/>
      <c r="L49" s="23"/>
      <c r="M49" s="23"/>
      <c r="N49" s="23"/>
      <c r="O49" s="23"/>
      <c r="V49" s="5"/>
      <c r="W49" s="5"/>
      <c r="X49" s="5"/>
    </row>
    <row r="50" spans="2:27" ht="17.25" customHeight="1">
      <c r="B50" s="22"/>
      <c r="C50" s="23"/>
      <c r="D50" s="23"/>
      <c r="E50" s="23"/>
      <c r="F50" s="23"/>
      <c r="G50" s="23"/>
      <c r="H50" s="23"/>
      <c r="I50" s="23"/>
      <c r="J50" s="23"/>
      <c r="K50" s="23"/>
      <c r="L50" s="23"/>
      <c r="M50" s="23"/>
      <c r="N50" s="23"/>
      <c r="O50" s="23"/>
      <c r="V50" s="5"/>
      <c r="W50" s="5"/>
      <c r="X50" s="5"/>
    </row>
    <row r="51" spans="2:27" ht="17.25" customHeight="1">
      <c r="B51" s="22"/>
      <c r="C51" s="23"/>
      <c r="D51" s="23"/>
      <c r="E51" s="23"/>
      <c r="F51" s="23"/>
      <c r="G51" s="23"/>
      <c r="H51" s="23"/>
      <c r="I51" s="23"/>
      <c r="J51" s="23"/>
      <c r="K51" s="23"/>
      <c r="L51" s="23"/>
      <c r="M51" s="23"/>
      <c r="N51" s="23"/>
      <c r="O51" s="23"/>
      <c r="V51" s="5"/>
      <c r="W51" s="5"/>
      <c r="X51" s="5"/>
    </row>
    <row r="52" spans="2:27" ht="17.25" customHeight="1">
      <c r="B52" s="22"/>
      <c r="C52" s="23"/>
      <c r="D52" s="23"/>
      <c r="E52" s="23"/>
      <c r="F52" s="23"/>
      <c r="G52" s="23"/>
      <c r="H52" s="23"/>
      <c r="I52" s="23"/>
      <c r="J52" s="23"/>
      <c r="K52" s="23"/>
      <c r="L52" s="23"/>
      <c r="M52" s="23"/>
      <c r="N52" s="23"/>
      <c r="O52" s="23"/>
      <c r="V52" s="5"/>
      <c r="W52" s="5"/>
      <c r="X52" s="5"/>
    </row>
    <row r="53" spans="2:27" ht="17.25" customHeight="1">
      <c r="B53" s="22"/>
      <c r="C53" s="23"/>
      <c r="D53" s="23"/>
      <c r="E53" s="23"/>
      <c r="F53" s="23"/>
      <c r="G53" s="23"/>
      <c r="H53" s="23"/>
      <c r="I53" s="23"/>
      <c r="J53" s="23"/>
      <c r="K53" s="23"/>
      <c r="L53" s="23"/>
      <c r="M53" s="23"/>
      <c r="N53" s="23"/>
      <c r="O53" s="23"/>
      <c r="V53" s="5"/>
      <c r="W53" s="5"/>
      <c r="X53" s="5"/>
    </row>
    <row r="54" spans="2:27" ht="17.25" customHeight="1">
      <c r="B54" s="22"/>
      <c r="C54" s="23"/>
      <c r="D54" s="23"/>
      <c r="E54" s="23"/>
      <c r="F54" s="23"/>
      <c r="G54" s="23"/>
      <c r="H54" s="23"/>
      <c r="I54" s="23"/>
      <c r="J54" s="23"/>
      <c r="K54" s="23"/>
      <c r="L54" s="23"/>
      <c r="M54" s="23"/>
      <c r="N54" s="23"/>
      <c r="O54" s="23"/>
      <c r="V54" s="5"/>
      <c r="W54" s="5"/>
      <c r="X54" s="5"/>
    </row>
    <row r="55" spans="2:27" ht="17.25" customHeight="1">
      <c r="B55" s="22"/>
      <c r="C55" s="23"/>
      <c r="D55" s="23"/>
      <c r="E55" s="23"/>
      <c r="F55" s="23"/>
      <c r="G55" s="23"/>
      <c r="H55" s="23"/>
      <c r="I55" s="23"/>
      <c r="J55" s="23"/>
      <c r="K55" s="23"/>
      <c r="L55" s="23"/>
      <c r="M55" s="23"/>
      <c r="N55" s="23"/>
      <c r="O55" s="23"/>
      <c r="V55" s="5"/>
      <c r="W55" s="5"/>
      <c r="X55" s="5"/>
    </row>
    <row r="56" spans="2:27" ht="45.75" customHeight="1">
      <c r="B56" s="22"/>
      <c r="C56" s="23"/>
      <c r="D56" s="23"/>
      <c r="E56" s="23"/>
      <c r="F56" s="23"/>
      <c r="G56" s="23"/>
      <c r="H56" s="23"/>
      <c r="I56" s="23"/>
      <c r="J56" s="23"/>
      <c r="K56" s="23"/>
      <c r="L56" s="23"/>
      <c r="M56" s="23"/>
      <c r="N56" s="23"/>
      <c r="O56" s="23"/>
      <c r="U56" s="270"/>
      <c r="V56" s="270"/>
      <c r="W56" s="278"/>
      <c r="X56" s="5"/>
    </row>
    <row r="57" spans="2:27" ht="29.25" customHeight="1" thickBot="1">
      <c r="B57" s="22"/>
      <c r="C57" s="23"/>
      <c r="D57" s="23"/>
      <c r="E57" s="23"/>
      <c r="F57" s="23"/>
      <c r="G57" s="23"/>
      <c r="H57" s="23"/>
      <c r="I57" s="23"/>
      <c r="J57" s="23"/>
      <c r="K57" s="23"/>
      <c r="L57" s="23"/>
      <c r="M57" s="23"/>
      <c r="N57" s="23"/>
      <c r="O57" s="23"/>
      <c r="U57" s="271"/>
      <c r="V57" s="272"/>
      <c r="W57" s="5"/>
      <c r="X57" s="5"/>
    </row>
    <row r="58" spans="2:27" ht="40.5" customHeight="1" thickBot="1">
      <c r="B58" s="504" t="s">
        <v>107</v>
      </c>
      <c r="C58" s="515"/>
      <c r="D58" s="515"/>
      <c r="E58" s="515"/>
      <c r="F58" s="516"/>
      <c r="G58" s="507" t="s">
        <v>164</v>
      </c>
      <c r="H58" s="508"/>
      <c r="I58" s="508"/>
      <c r="J58" s="508"/>
      <c r="K58" s="508"/>
      <c r="L58" s="508"/>
      <c r="M58" s="509"/>
      <c r="N58" s="509"/>
      <c r="O58" s="508"/>
      <c r="P58" s="508"/>
      <c r="Q58" s="432" t="s">
        <v>146</v>
      </c>
      <c r="R58" s="433"/>
      <c r="S58" s="334" t="s">
        <v>147</v>
      </c>
      <c r="T58" s="335"/>
      <c r="U58" s="517" t="s">
        <v>201</v>
      </c>
      <c r="V58" s="519"/>
      <c r="W58" s="177"/>
      <c r="X58" s="177"/>
      <c r="AA58" s="279"/>
    </row>
    <row r="59" spans="2:27" ht="39.950000000000003" customHeight="1" thickBot="1">
      <c r="B59" s="299" t="s">
        <v>0</v>
      </c>
      <c r="C59" s="300"/>
      <c r="D59" s="300"/>
      <c r="E59" s="300"/>
      <c r="F59" s="301"/>
      <c r="G59" s="431" t="s">
        <v>108</v>
      </c>
      <c r="H59" s="347"/>
      <c r="I59" s="347" t="s">
        <v>138</v>
      </c>
      <c r="J59" s="347"/>
      <c r="K59" s="347" t="s">
        <v>150</v>
      </c>
      <c r="L59" s="348"/>
      <c r="M59" s="422" t="s">
        <v>151</v>
      </c>
      <c r="N59" s="423"/>
      <c r="O59" s="367" t="s">
        <v>1</v>
      </c>
      <c r="P59" s="348"/>
      <c r="Q59" s="434"/>
      <c r="R59" s="435"/>
      <c r="S59" s="336"/>
      <c r="T59" s="337"/>
      <c r="U59" s="518"/>
      <c r="V59" s="431"/>
      <c r="W59" s="177"/>
      <c r="X59" s="177"/>
    </row>
    <row r="60" spans="2:27" ht="39.950000000000003" customHeight="1">
      <c r="B60" s="302"/>
      <c r="C60" s="303"/>
      <c r="D60" s="303"/>
      <c r="E60" s="303"/>
      <c r="F60" s="290"/>
      <c r="G60" s="14" t="s">
        <v>36</v>
      </c>
      <c r="H60" s="15" t="s">
        <v>11</v>
      </c>
      <c r="I60" s="14" t="s">
        <v>36</v>
      </c>
      <c r="J60" s="15" t="s">
        <v>11</v>
      </c>
      <c r="K60" s="14" t="s">
        <v>36</v>
      </c>
      <c r="L60" s="111" t="s">
        <v>11</v>
      </c>
      <c r="M60" s="275" t="s">
        <v>36</v>
      </c>
      <c r="N60" s="207" t="s">
        <v>11</v>
      </c>
      <c r="O60" s="115" t="s">
        <v>36</v>
      </c>
      <c r="P60" s="17" t="s">
        <v>11</v>
      </c>
      <c r="Q60" s="65" t="s">
        <v>36</v>
      </c>
      <c r="R60" s="66" t="s">
        <v>11</v>
      </c>
      <c r="S60" s="65" t="s">
        <v>36</v>
      </c>
      <c r="T60" s="66" t="s">
        <v>11</v>
      </c>
      <c r="U60" s="175" t="s">
        <v>36</v>
      </c>
      <c r="V60" s="174" t="s">
        <v>11</v>
      </c>
      <c r="W60" s="177"/>
      <c r="X60" s="177"/>
    </row>
    <row r="61" spans="2:27" ht="39.950000000000003" customHeight="1">
      <c r="B61" s="340" t="s">
        <v>110</v>
      </c>
      <c r="C61" s="341"/>
      <c r="D61" s="341"/>
      <c r="E61" s="342"/>
      <c r="F61" s="11"/>
      <c r="G61" s="15">
        <v>3066</v>
      </c>
      <c r="H61" s="15">
        <v>766</v>
      </c>
      <c r="I61" s="15">
        <v>3014</v>
      </c>
      <c r="J61" s="15">
        <v>740</v>
      </c>
      <c r="K61" s="15">
        <v>2963</v>
      </c>
      <c r="L61" s="111">
        <v>720</v>
      </c>
      <c r="M61" s="128">
        <v>2916</v>
      </c>
      <c r="N61" s="127">
        <v>701</v>
      </c>
      <c r="O61" s="114">
        <v>2876</v>
      </c>
      <c r="P61" s="17">
        <v>685</v>
      </c>
      <c r="Q61" s="36">
        <v>2511</v>
      </c>
      <c r="R61" s="78">
        <v>674</v>
      </c>
      <c r="S61" s="107">
        <f>1265+1394</f>
        <v>2659</v>
      </c>
      <c r="T61" s="108">
        <v>685</v>
      </c>
      <c r="U61" s="179">
        <f>S61/M61</f>
        <v>0.91186556927297668</v>
      </c>
      <c r="V61" s="180">
        <f>T61/N61</f>
        <v>0.97717546362339514</v>
      </c>
      <c r="W61" s="176"/>
      <c r="X61" s="176"/>
    </row>
    <row r="62" spans="2:27" ht="39.950000000000003" customHeight="1" thickBot="1">
      <c r="B62" s="284" t="s">
        <v>113</v>
      </c>
      <c r="C62" s="285"/>
      <c r="D62" s="285"/>
      <c r="E62" s="286"/>
      <c r="F62" s="84"/>
      <c r="G62" s="85" t="s">
        <v>109</v>
      </c>
      <c r="H62" s="85" t="s">
        <v>109</v>
      </c>
      <c r="I62" s="85" t="s">
        <v>109</v>
      </c>
      <c r="J62" s="85" t="s">
        <v>109</v>
      </c>
      <c r="K62" s="85" t="s">
        <v>109</v>
      </c>
      <c r="L62" s="118" t="s">
        <v>109</v>
      </c>
      <c r="M62" s="129" t="s">
        <v>109</v>
      </c>
      <c r="N62" s="130" t="s">
        <v>109</v>
      </c>
      <c r="O62" s="121" t="s">
        <v>109</v>
      </c>
      <c r="P62" s="85" t="s">
        <v>109</v>
      </c>
      <c r="Q62" s="86">
        <v>217</v>
      </c>
      <c r="R62" s="87">
        <v>99</v>
      </c>
      <c r="S62" s="200">
        <v>192</v>
      </c>
      <c r="T62" s="201">
        <v>84</v>
      </c>
      <c r="U62" s="181"/>
      <c r="V62" s="182"/>
      <c r="W62" s="178"/>
      <c r="X62" s="178"/>
    </row>
    <row r="63" spans="2:27" ht="39.950000000000003" customHeight="1" thickTop="1" thickBot="1">
      <c r="B63" s="287" t="s">
        <v>114</v>
      </c>
      <c r="C63" s="288"/>
      <c r="D63" s="288"/>
      <c r="E63" s="288"/>
      <c r="F63" s="289"/>
      <c r="G63" s="94">
        <f t="shared" ref="G63:T63" si="6">SUM(G61:G62)</f>
        <v>3066</v>
      </c>
      <c r="H63" s="94">
        <f t="shared" si="6"/>
        <v>766</v>
      </c>
      <c r="I63" s="94">
        <f t="shared" si="6"/>
        <v>3014</v>
      </c>
      <c r="J63" s="94">
        <f t="shared" si="6"/>
        <v>740</v>
      </c>
      <c r="K63" s="94">
        <f t="shared" si="6"/>
        <v>2963</v>
      </c>
      <c r="L63" s="119">
        <f t="shared" si="6"/>
        <v>720</v>
      </c>
      <c r="M63" s="131">
        <f t="shared" si="6"/>
        <v>2916</v>
      </c>
      <c r="N63" s="132">
        <f t="shared" si="6"/>
        <v>701</v>
      </c>
      <c r="O63" s="122">
        <f t="shared" si="6"/>
        <v>2876</v>
      </c>
      <c r="P63" s="94">
        <f t="shared" si="6"/>
        <v>685</v>
      </c>
      <c r="Q63" s="95">
        <f t="shared" si="6"/>
        <v>2728</v>
      </c>
      <c r="R63" s="96">
        <f t="shared" si="6"/>
        <v>773</v>
      </c>
      <c r="S63" s="95">
        <f t="shared" si="6"/>
        <v>2851</v>
      </c>
      <c r="T63" s="96">
        <f t="shared" si="6"/>
        <v>769</v>
      </c>
      <c r="U63" s="183">
        <f>S63/M63</f>
        <v>0.97770919067215367</v>
      </c>
      <c r="V63" s="184">
        <f>T63/N63</f>
        <v>1.0970042796005706</v>
      </c>
      <c r="W63" s="176"/>
      <c r="X63" s="176"/>
    </row>
    <row r="64" spans="2:27" ht="39.950000000000003" customHeight="1" thickBot="1">
      <c r="B64" s="417" t="s">
        <v>116</v>
      </c>
      <c r="C64" s="418"/>
      <c r="D64" s="419"/>
      <c r="E64" s="88" t="s">
        <v>4</v>
      </c>
      <c r="F64" s="89"/>
      <c r="G64" s="90">
        <v>2730</v>
      </c>
      <c r="H64" s="90">
        <v>685</v>
      </c>
      <c r="I64" s="90">
        <v>2971</v>
      </c>
      <c r="J64" s="90">
        <v>749</v>
      </c>
      <c r="K64" s="90">
        <v>3131</v>
      </c>
      <c r="L64" s="91">
        <v>797</v>
      </c>
      <c r="M64" s="133">
        <v>3136</v>
      </c>
      <c r="N64" s="134">
        <v>799</v>
      </c>
      <c r="O64" s="123">
        <v>3147</v>
      </c>
      <c r="P64" s="91">
        <v>804</v>
      </c>
      <c r="Q64" s="92">
        <v>2476</v>
      </c>
      <c r="R64" s="93">
        <v>509</v>
      </c>
      <c r="S64" s="92">
        <v>2565</v>
      </c>
      <c r="T64" s="93">
        <v>525</v>
      </c>
      <c r="U64" s="185">
        <f>S64/M64</f>
        <v>0.81792091836734693</v>
      </c>
      <c r="V64" s="186">
        <f>T64/N64</f>
        <v>0.65707133917396743</v>
      </c>
      <c r="W64" s="176"/>
      <c r="X64" s="176"/>
    </row>
    <row r="65" spans="1:24" ht="39.950000000000003" customHeight="1" thickTop="1">
      <c r="B65" s="417"/>
      <c r="C65" s="418"/>
      <c r="D65" s="419"/>
      <c r="E65" s="79" t="s">
        <v>117</v>
      </c>
      <c r="F65" s="80"/>
      <c r="G65" s="81" t="s">
        <v>109</v>
      </c>
      <c r="H65" s="81" t="s">
        <v>109</v>
      </c>
      <c r="I65" s="81" t="s">
        <v>109</v>
      </c>
      <c r="J65" s="81" t="s">
        <v>109</v>
      </c>
      <c r="K65" s="81" t="s">
        <v>109</v>
      </c>
      <c r="L65" s="120" t="s">
        <v>109</v>
      </c>
      <c r="M65" s="135" t="s">
        <v>109</v>
      </c>
      <c r="N65" s="136" t="s">
        <v>109</v>
      </c>
      <c r="O65" s="124" t="s">
        <v>109</v>
      </c>
      <c r="P65" s="81" t="s">
        <v>109</v>
      </c>
      <c r="Q65" s="82">
        <f>Q61-Q64</f>
        <v>35</v>
      </c>
      <c r="R65" s="83">
        <f>R61-R64</f>
        <v>165</v>
      </c>
      <c r="S65" s="82">
        <f>S61-S64</f>
        <v>94</v>
      </c>
      <c r="T65" s="83">
        <f>T61-T64</f>
        <v>160</v>
      </c>
      <c r="U65" s="187" t="s">
        <v>109</v>
      </c>
      <c r="V65" s="188" t="s">
        <v>109</v>
      </c>
      <c r="W65" s="176"/>
      <c r="X65" s="176"/>
    </row>
    <row r="66" spans="1:24" ht="39.950000000000003" customHeight="1">
      <c r="B66" s="414"/>
      <c r="C66" s="415"/>
      <c r="D66" s="416"/>
      <c r="E66" s="33" t="s">
        <v>118</v>
      </c>
      <c r="F66" s="12"/>
      <c r="G66" s="16" t="s">
        <v>9</v>
      </c>
      <c r="H66" s="16" t="s">
        <v>9</v>
      </c>
      <c r="I66" s="16" t="s">
        <v>9</v>
      </c>
      <c r="J66" s="16" t="s">
        <v>9</v>
      </c>
      <c r="K66" s="16" t="s">
        <v>9</v>
      </c>
      <c r="L66" s="116" t="s">
        <v>9</v>
      </c>
      <c r="M66" s="137" t="s">
        <v>9</v>
      </c>
      <c r="N66" s="138" t="s">
        <v>9</v>
      </c>
      <c r="O66" s="125" t="s">
        <v>9</v>
      </c>
      <c r="P66" s="18" t="s">
        <v>9</v>
      </c>
      <c r="Q66" s="69" t="s">
        <v>9</v>
      </c>
      <c r="R66" s="70" t="s">
        <v>9</v>
      </c>
      <c r="S66" s="109" t="s">
        <v>9</v>
      </c>
      <c r="T66" s="110" t="s">
        <v>200</v>
      </c>
      <c r="U66" s="189" t="s">
        <v>42</v>
      </c>
      <c r="V66" s="190" t="s">
        <v>42</v>
      </c>
      <c r="W66" s="176"/>
      <c r="X66" s="176"/>
    </row>
    <row r="67" spans="1:24" ht="39.950000000000003" customHeight="1" thickBot="1">
      <c r="B67" s="338" t="s">
        <v>120</v>
      </c>
      <c r="C67" s="339"/>
      <c r="D67" s="339"/>
      <c r="E67" s="339"/>
      <c r="F67" s="29"/>
      <c r="G67" s="76">
        <v>234</v>
      </c>
      <c r="H67" s="28">
        <v>169</v>
      </c>
      <c r="I67" s="28">
        <v>234</v>
      </c>
      <c r="J67" s="28">
        <v>169</v>
      </c>
      <c r="K67" s="28">
        <v>234</v>
      </c>
      <c r="L67" s="117">
        <v>169</v>
      </c>
      <c r="M67" s="139">
        <v>234</v>
      </c>
      <c r="N67" s="140">
        <v>169</v>
      </c>
      <c r="O67" s="126">
        <v>234</v>
      </c>
      <c r="P67" s="30">
        <v>169</v>
      </c>
      <c r="Q67" s="67">
        <v>234</v>
      </c>
      <c r="R67" s="68">
        <v>169</v>
      </c>
      <c r="S67" s="198">
        <v>304</v>
      </c>
      <c r="T67" s="199">
        <v>149</v>
      </c>
      <c r="U67" s="191">
        <f>S67/M67</f>
        <v>1.2991452991452992</v>
      </c>
      <c r="V67" s="192">
        <f>T67/N67</f>
        <v>0.88165680473372776</v>
      </c>
      <c r="W67" s="176"/>
      <c r="X67" s="176"/>
    </row>
    <row r="68" spans="1:24" ht="39.950000000000003" customHeight="1" thickTop="1" thickBot="1">
      <c r="B68" s="287" t="s">
        <v>115</v>
      </c>
      <c r="C68" s="288"/>
      <c r="D68" s="288"/>
      <c r="E68" s="288"/>
      <c r="F68" s="289"/>
      <c r="G68" s="94">
        <f t="shared" ref="G68:R68" si="7">SUM(G64:G67)</f>
        <v>2964</v>
      </c>
      <c r="H68" s="94">
        <f t="shared" si="7"/>
        <v>854</v>
      </c>
      <c r="I68" s="94">
        <f t="shared" si="7"/>
        <v>3205</v>
      </c>
      <c r="J68" s="94">
        <f t="shared" si="7"/>
        <v>918</v>
      </c>
      <c r="K68" s="94">
        <f t="shared" si="7"/>
        <v>3365</v>
      </c>
      <c r="L68" s="119">
        <f t="shared" si="7"/>
        <v>966</v>
      </c>
      <c r="M68" s="131">
        <f t="shared" si="7"/>
        <v>3370</v>
      </c>
      <c r="N68" s="132">
        <f t="shared" si="7"/>
        <v>968</v>
      </c>
      <c r="O68" s="122">
        <f t="shared" si="7"/>
        <v>3381</v>
      </c>
      <c r="P68" s="94">
        <f t="shared" si="7"/>
        <v>973</v>
      </c>
      <c r="Q68" s="95">
        <f t="shared" si="7"/>
        <v>2745</v>
      </c>
      <c r="R68" s="96">
        <f t="shared" si="7"/>
        <v>843</v>
      </c>
      <c r="S68" s="95">
        <f>SUM(S64:S67)</f>
        <v>2963</v>
      </c>
      <c r="T68" s="96">
        <f>SUM(T64:T67)</f>
        <v>834</v>
      </c>
      <c r="U68" s="183">
        <f>S68/M68</f>
        <v>0.87922848664688424</v>
      </c>
      <c r="V68" s="184">
        <f>T68/N68</f>
        <v>0.86157024793388426</v>
      </c>
      <c r="W68" s="176"/>
      <c r="X68" s="176"/>
    </row>
    <row r="69" spans="1:24" ht="39.950000000000003" customHeight="1" thickBot="1">
      <c r="B69" s="304" t="s">
        <v>119</v>
      </c>
      <c r="C69" s="305"/>
      <c r="D69" s="305"/>
      <c r="E69" s="305"/>
      <c r="F69" s="306"/>
      <c r="G69" s="97">
        <f t="shared" ref="G69:P69" si="8">(G64+G67)-G63</f>
        <v>-102</v>
      </c>
      <c r="H69" s="97">
        <f t="shared" si="8"/>
        <v>88</v>
      </c>
      <c r="I69" s="97">
        <f t="shared" si="8"/>
        <v>191</v>
      </c>
      <c r="J69" s="97">
        <f t="shared" si="8"/>
        <v>178</v>
      </c>
      <c r="K69" s="97">
        <f t="shared" si="8"/>
        <v>402</v>
      </c>
      <c r="L69" s="98">
        <f t="shared" si="8"/>
        <v>246</v>
      </c>
      <c r="M69" s="141">
        <f t="shared" si="8"/>
        <v>454</v>
      </c>
      <c r="N69" s="142">
        <f t="shared" si="8"/>
        <v>267</v>
      </c>
      <c r="O69" s="113">
        <f t="shared" si="8"/>
        <v>505</v>
      </c>
      <c r="P69" s="98">
        <f t="shared" si="8"/>
        <v>288</v>
      </c>
      <c r="Q69" s="99">
        <v>17</v>
      </c>
      <c r="R69" s="100">
        <v>70</v>
      </c>
      <c r="S69" s="99">
        <f>S68-S63</f>
        <v>112</v>
      </c>
      <c r="T69" s="100">
        <f>T68-T63</f>
        <v>65</v>
      </c>
      <c r="U69" s="193"/>
      <c r="V69" s="194"/>
      <c r="W69" s="178"/>
      <c r="X69" s="178"/>
    </row>
    <row r="70" spans="1:24" ht="26.25" customHeight="1">
      <c r="B70" s="281" t="s">
        <v>223</v>
      </c>
      <c r="C70" s="281"/>
      <c r="D70" s="281"/>
      <c r="E70" s="281"/>
      <c r="F70" s="281"/>
      <c r="G70" s="281"/>
      <c r="H70" s="281"/>
      <c r="I70" s="281"/>
      <c r="J70" s="281"/>
      <c r="K70" s="281"/>
      <c r="L70" s="281"/>
      <c r="M70" s="281"/>
      <c r="N70" s="281"/>
      <c r="O70" s="281"/>
      <c r="P70" s="281"/>
      <c r="Q70" s="281"/>
      <c r="R70" s="281"/>
      <c r="S70" s="281"/>
      <c r="T70" s="281"/>
      <c r="U70" s="281"/>
      <c r="V70" s="281"/>
      <c r="W70" s="203"/>
      <c r="X70" s="203"/>
    </row>
    <row r="71" spans="1:24" ht="26.25" customHeight="1">
      <c r="B71" s="281" t="s">
        <v>214</v>
      </c>
      <c r="C71" s="281"/>
      <c r="D71" s="281"/>
      <c r="E71" s="281"/>
      <c r="F71" s="281"/>
      <c r="G71" s="281"/>
      <c r="H71" s="281"/>
      <c r="I71" s="281"/>
      <c r="J71" s="281"/>
      <c r="K71" s="281"/>
      <c r="L71" s="281"/>
      <c r="M71" s="281"/>
      <c r="N71" s="281"/>
      <c r="O71" s="281"/>
      <c r="P71" s="281"/>
      <c r="Q71" s="281"/>
      <c r="R71" s="281"/>
      <c r="S71" s="281"/>
      <c r="T71" s="281"/>
      <c r="U71" s="281"/>
      <c r="V71" s="281"/>
      <c r="W71" s="203"/>
      <c r="X71" s="203"/>
    </row>
    <row r="72" spans="1:24" ht="26.25" customHeight="1">
      <c r="B72" s="353" t="s">
        <v>208</v>
      </c>
      <c r="C72" s="353"/>
      <c r="D72" s="353"/>
      <c r="E72" s="353"/>
      <c r="F72" s="353"/>
      <c r="G72" s="353"/>
      <c r="H72" s="353"/>
      <c r="I72" s="353"/>
      <c r="J72" s="353"/>
      <c r="K72" s="353"/>
      <c r="L72" s="353"/>
      <c r="M72" s="353"/>
      <c r="N72" s="353"/>
      <c r="O72" s="353"/>
      <c r="P72" s="353"/>
      <c r="Q72" s="353"/>
      <c r="R72" s="353"/>
      <c r="S72" s="353"/>
      <c r="T72" s="353"/>
      <c r="U72" s="353"/>
      <c r="V72" s="353"/>
      <c r="W72" s="204"/>
      <c r="X72" s="204"/>
    </row>
    <row r="73" spans="1:24" ht="27" customHeight="1">
      <c r="A73" s="24"/>
      <c r="B73" s="280" t="s">
        <v>203</v>
      </c>
      <c r="C73" s="282"/>
      <c r="D73" s="282"/>
      <c r="E73" s="282"/>
      <c r="F73" s="282"/>
      <c r="G73" s="282"/>
      <c r="H73" s="282"/>
      <c r="I73" s="282"/>
      <c r="J73" s="282"/>
      <c r="K73" s="282"/>
      <c r="L73" s="282"/>
      <c r="M73" s="282"/>
      <c r="N73" s="282"/>
      <c r="O73" s="282"/>
      <c r="P73" s="24"/>
      <c r="Q73" s="24"/>
      <c r="R73" s="24"/>
      <c r="S73" s="24"/>
      <c r="T73" s="24"/>
      <c r="U73" s="24"/>
      <c r="V73" s="24"/>
      <c r="W73" s="24"/>
      <c r="X73" s="24"/>
    </row>
    <row r="74" spans="1:24" ht="27" customHeight="1">
      <c r="A74" s="31"/>
      <c r="B74" s="280" t="s">
        <v>204</v>
      </c>
      <c r="C74" s="280"/>
      <c r="D74" s="280"/>
      <c r="E74" s="280"/>
      <c r="F74" s="280"/>
      <c r="G74" s="280"/>
      <c r="H74" s="280"/>
      <c r="I74" s="280"/>
      <c r="J74" s="280"/>
      <c r="K74" s="280"/>
      <c r="L74" s="280"/>
      <c r="M74" s="280"/>
      <c r="N74" s="280"/>
      <c r="O74" s="280"/>
      <c r="P74" s="280"/>
      <c r="Q74" s="280"/>
      <c r="R74" s="280"/>
      <c r="S74" s="280"/>
      <c r="T74" s="280"/>
      <c r="U74" s="280"/>
      <c r="V74" s="280"/>
      <c r="W74" s="156"/>
      <c r="X74" s="156"/>
    </row>
    <row r="75" spans="1:24" ht="27" customHeight="1">
      <c r="A75" s="31"/>
      <c r="B75" s="280" t="s">
        <v>205</v>
      </c>
      <c r="C75" s="280"/>
      <c r="D75" s="280"/>
      <c r="E75" s="280"/>
      <c r="F75" s="280"/>
      <c r="G75" s="280"/>
      <c r="H75" s="280"/>
      <c r="I75" s="280"/>
      <c r="J75" s="280"/>
      <c r="K75" s="280"/>
      <c r="L75" s="280"/>
      <c r="M75" s="280"/>
      <c r="N75" s="280"/>
      <c r="O75" s="280"/>
      <c r="P75" s="280"/>
      <c r="Q75" s="280"/>
      <c r="R75" s="280"/>
      <c r="S75" s="280"/>
      <c r="T75" s="280"/>
      <c r="U75" s="280"/>
      <c r="V75" s="280"/>
      <c r="W75" s="156"/>
      <c r="X75" s="156"/>
    </row>
    <row r="76" spans="1:24" ht="27" customHeight="1">
      <c r="A76" s="25"/>
      <c r="B76" s="280" t="s">
        <v>206</v>
      </c>
      <c r="C76" s="282"/>
      <c r="D76" s="282"/>
      <c r="E76" s="282"/>
      <c r="F76" s="282"/>
      <c r="G76" s="282"/>
      <c r="H76" s="282"/>
      <c r="I76" s="282"/>
      <c r="J76" s="282"/>
      <c r="K76" s="282"/>
      <c r="L76" s="282"/>
      <c r="M76" s="282"/>
      <c r="N76" s="282"/>
      <c r="O76" s="282"/>
      <c r="P76" s="25"/>
      <c r="Q76" s="25"/>
      <c r="R76" s="25"/>
      <c r="S76" s="31"/>
      <c r="T76" s="31"/>
      <c r="U76" s="25"/>
      <c r="V76" s="25"/>
      <c r="W76" s="31"/>
      <c r="X76" s="31"/>
    </row>
    <row r="77" spans="1:24" ht="25.5" customHeight="1">
      <c r="B77" s="280" t="s">
        <v>215</v>
      </c>
      <c r="C77" s="280"/>
      <c r="D77" s="280"/>
      <c r="E77" s="280"/>
      <c r="F77" s="280"/>
      <c r="G77" s="280"/>
      <c r="H77" s="280"/>
      <c r="I77" s="280"/>
      <c r="J77" s="280"/>
      <c r="K77" s="280"/>
      <c r="L77" s="280"/>
      <c r="M77" s="280"/>
      <c r="N77" s="280"/>
      <c r="O77" s="280"/>
      <c r="P77" s="280"/>
      <c r="Q77" s="280"/>
      <c r="R77" s="280"/>
      <c r="S77" s="280"/>
      <c r="T77" s="280"/>
      <c r="U77" s="280"/>
      <c r="V77" s="280"/>
      <c r="W77" s="280"/>
      <c r="X77" s="152"/>
    </row>
    <row r="78" spans="1:24" ht="17.25" customHeight="1">
      <c r="A78" s="24"/>
      <c r="C78" s="32"/>
      <c r="D78" s="32"/>
      <c r="E78" s="32"/>
      <c r="F78" s="32"/>
      <c r="G78" s="32"/>
      <c r="H78" s="32"/>
      <c r="I78" s="32"/>
      <c r="J78" s="32"/>
      <c r="K78" s="32"/>
      <c r="L78" s="32"/>
      <c r="M78" s="32"/>
      <c r="N78" s="32"/>
      <c r="O78" s="32"/>
      <c r="P78" s="24"/>
      <c r="Q78" s="24"/>
      <c r="R78" s="24"/>
      <c r="S78" s="24"/>
      <c r="T78" s="24"/>
      <c r="U78" s="24"/>
      <c r="V78" s="24"/>
      <c r="W78" s="24"/>
      <c r="X78" s="24"/>
    </row>
    <row r="79" spans="1:24" ht="17.25" customHeight="1">
      <c r="A79" s="24"/>
      <c r="C79" s="32"/>
      <c r="D79" s="32"/>
      <c r="E79" s="32"/>
      <c r="F79" s="32"/>
      <c r="G79" s="32"/>
      <c r="H79" s="32"/>
      <c r="I79" s="32"/>
      <c r="J79" s="32"/>
      <c r="K79" s="32"/>
      <c r="L79" s="32"/>
      <c r="M79" s="32"/>
      <c r="N79" s="32"/>
      <c r="O79" s="32"/>
      <c r="P79" s="24"/>
      <c r="Q79" s="24"/>
      <c r="R79" s="24"/>
      <c r="S79" s="24"/>
      <c r="T79" s="24"/>
      <c r="U79" s="24"/>
      <c r="V79" s="24"/>
      <c r="W79" s="24"/>
      <c r="X79" s="24"/>
    </row>
    <row r="80" spans="1:24" ht="17.25" customHeight="1">
      <c r="A80" s="24"/>
      <c r="C80" s="32"/>
      <c r="D80" s="32"/>
      <c r="E80" s="32"/>
      <c r="F80" s="32"/>
      <c r="G80" s="32"/>
      <c r="H80" s="32"/>
      <c r="I80" s="32"/>
      <c r="J80" s="32"/>
      <c r="K80" s="32"/>
      <c r="L80" s="32"/>
      <c r="M80" s="32"/>
      <c r="N80" s="32"/>
      <c r="O80" s="32"/>
      <c r="P80" s="24"/>
      <c r="Q80" s="24"/>
      <c r="R80" s="283"/>
      <c r="S80" s="283"/>
      <c r="T80" s="283"/>
      <c r="U80" s="283"/>
      <c r="V80" s="24"/>
      <c r="W80" s="24"/>
      <c r="X80" s="24"/>
    </row>
    <row r="81" spans="1:24" ht="17.25" customHeight="1">
      <c r="A81" s="24"/>
      <c r="C81" s="32"/>
      <c r="D81" s="32"/>
      <c r="E81" s="32"/>
      <c r="F81" s="32"/>
      <c r="G81" s="32"/>
      <c r="H81" s="32"/>
      <c r="I81" s="32"/>
      <c r="J81" s="32"/>
      <c r="K81" s="32"/>
      <c r="L81" s="32"/>
      <c r="M81" s="32"/>
      <c r="N81" s="32"/>
      <c r="O81" s="32"/>
      <c r="P81" s="24"/>
      <c r="Q81" s="24"/>
      <c r="R81" s="283"/>
      <c r="S81" s="283"/>
      <c r="T81" s="283"/>
      <c r="U81" s="283"/>
      <c r="V81" s="24"/>
      <c r="W81" s="24"/>
      <c r="X81" s="24"/>
    </row>
    <row r="82" spans="1:24" ht="17.25" customHeight="1">
      <c r="A82" s="24"/>
      <c r="C82" s="32"/>
      <c r="D82" s="32"/>
      <c r="E82" s="32"/>
      <c r="F82" s="150"/>
      <c r="G82" s="32"/>
      <c r="H82" s="32"/>
      <c r="I82" s="32"/>
      <c r="J82" s="32"/>
      <c r="K82" s="32"/>
      <c r="L82" s="32"/>
      <c r="M82" s="32"/>
      <c r="N82" s="32"/>
      <c r="O82" s="32"/>
      <c r="P82" s="24"/>
      <c r="Q82" s="24"/>
      <c r="R82" s="283"/>
      <c r="S82" s="283"/>
      <c r="T82" s="283"/>
      <c r="U82" s="283"/>
      <c r="V82" s="24"/>
      <c r="W82" s="24"/>
      <c r="X82" s="24"/>
    </row>
    <row r="83" spans="1:24" ht="17.25" customHeight="1">
      <c r="A83" s="24"/>
      <c r="C83" s="32"/>
      <c r="D83" s="32"/>
      <c r="E83" s="32"/>
      <c r="F83" s="32"/>
      <c r="G83" s="32"/>
      <c r="H83" s="32"/>
      <c r="I83" s="32"/>
      <c r="J83" s="32"/>
      <c r="K83" s="32"/>
      <c r="L83" s="32"/>
      <c r="M83" s="32"/>
      <c r="N83" s="32"/>
      <c r="O83" s="32"/>
      <c r="P83" s="24"/>
      <c r="Q83" s="24"/>
      <c r="R83" s="24"/>
      <c r="S83" s="24"/>
      <c r="T83" s="24"/>
      <c r="U83" s="24"/>
      <c r="V83" s="24"/>
      <c r="W83" s="24"/>
      <c r="X83" s="24"/>
    </row>
    <row r="84" spans="1:24" ht="17.25" customHeight="1">
      <c r="A84" s="24"/>
      <c r="C84" s="32"/>
      <c r="D84" s="32"/>
      <c r="E84" s="32"/>
      <c r="F84" s="32"/>
      <c r="G84" s="32"/>
      <c r="H84" s="32"/>
      <c r="I84" s="32"/>
      <c r="J84" s="32"/>
      <c r="K84" s="32"/>
      <c r="L84" s="32"/>
      <c r="M84" s="32"/>
      <c r="N84" s="32"/>
      <c r="O84" s="32"/>
      <c r="P84" s="24"/>
      <c r="Q84" s="24"/>
      <c r="R84" s="24"/>
      <c r="S84" s="24"/>
      <c r="T84" s="24"/>
      <c r="U84" s="24"/>
      <c r="V84" s="24"/>
      <c r="W84" s="24"/>
      <c r="X84" s="24"/>
    </row>
    <row r="85" spans="1:24" ht="17.25" customHeight="1">
      <c r="A85" s="24"/>
      <c r="C85" s="32"/>
      <c r="D85" s="32"/>
      <c r="E85" s="32"/>
      <c r="F85" s="32"/>
      <c r="G85" s="32"/>
      <c r="H85" s="32"/>
      <c r="I85" s="32"/>
      <c r="J85" s="32"/>
      <c r="K85" s="32"/>
      <c r="L85" s="32"/>
      <c r="M85" s="32"/>
      <c r="N85" s="32"/>
      <c r="O85" s="32"/>
      <c r="P85" s="24"/>
      <c r="Q85" s="24"/>
      <c r="R85" s="24"/>
      <c r="S85" s="24"/>
      <c r="T85" s="24"/>
      <c r="U85" s="24"/>
      <c r="V85" s="24"/>
      <c r="W85" s="24"/>
      <c r="X85" s="24"/>
    </row>
    <row r="86" spans="1:24" ht="17.25" customHeight="1" thickBot="1">
      <c r="B86" s="22"/>
      <c r="C86" s="23"/>
      <c r="D86" s="23"/>
      <c r="E86" s="23"/>
      <c r="F86" s="23"/>
      <c r="G86" s="23"/>
      <c r="H86" s="23"/>
      <c r="I86" s="23"/>
      <c r="J86" s="23"/>
      <c r="K86" s="23"/>
      <c r="L86" s="23"/>
      <c r="M86" s="23"/>
      <c r="N86" s="23"/>
      <c r="O86" s="23"/>
      <c r="P86" s="21"/>
      <c r="Q86" s="21"/>
      <c r="R86" s="21"/>
      <c r="S86" s="21"/>
      <c r="T86" s="21"/>
      <c r="U86" s="21"/>
      <c r="V86" s="21"/>
      <c r="W86" s="21"/>
      <c r="X86" s="21"/>
    </row>
    <row r="87" spans="1:24" ht="29.25" customHeight="1" thickBot="1">
      <c r="B87" s="371" t="s">
        <v>62</v>
      </c>
      <c r="C87" s="372"/>
      <c r="D87" s="372"/>
      <c r="E87" s="372"/>
      <c r="F87" s="373"/>
      <c r="G87" s="294" t="s">
        <v>164</v>
      </c>
      <c r="H87" s="295"/>
      <c r="I87" s="295"/>
      <c r="J87" s="295"/>
      <c r="K87" s="295"/>
      <c r="L87" s="295"/>
      <c r="M87" s="296"/>
      <c r="N87" s="296"/>
      <c r="O87" s="295"/>
      <c r="P87" s="297"/>
      <c r="Q87" s="432" t="s">
        <v>146</v>
      </c>
      <c r="R87" s="433"/>
      <c r="S87" s="334" t="s">
        <v>147</v>
      </c>
      <c r="T87" s="335"/>
      <c r="U87" s="377" t="s">
        <v>63</v>
      </c>
      <c r="V87" s="378"/>
      <c r="W87" s="196"/>
      <c r="X87" s="177"/>
    </row>
    <row r="88" spans="1:24" ht="23.25" customHeight="1" thickBot="1">
      <c r="B88" s="374"/>
      <c r="C88" s="375"/>
      <c r="D88" s="375"/>
      <c r="E88" s="375"/>
      <c r="F88" s="376"/>
      <c r="G88" s="431" t="s">
        <v>108</v>
      </c>
      <c r="H88" s="347"/>
      <c r="I88" s="347" t="s">
        <v>138</v>
      </c>
      <c r="J88" s="347"/>
      <c r="K88" s="347" t="s">
        <v>152</v>
      </c>
      <c r="L88" s="348"/>
      <c r="M88" s="422" t="s">
        <v>153</v>
      </c>
      <c r="N88" s="423"/>
      <c r="O88" s="367" t="s">
        <v>1</v>
      </c>
      <c r="P88" s="348"/>
      <c r="Q88" s="434"/>
      <c r="R88" s="435"/>
      <c r="S88" s="336"/>
      <c r="T88" s="337"/>
      <c r="U88" s="379"/>
      <c r="V88" s="380"/>
      <c r="W88" s="196"/>
      <c r="X88" s="177"/>
    </row>
    <row r="89" spans="1:24" ht="16.5" customHeight="1">
      <c r="B89" s="55"/>
      <c r="C89" s="56"/>
      <c r="D89" s="56"/>
      <c r="E89" s="56"/>
      <c r="F89" s="57"/>
      <c r="G89" s="58"/>
      <c r="H89" s="54"/>
      <c r="I89" s="58"/>
      <c r="J89" s="54"/>
      <c r="K89" s="58"/>
      <c r="L89" s="112"/>
      <c r="M89" s="276"/>
      <c r="N89" s="277"/>
      <c r="O89" s="59"/>
      <c r="P89" s="53"/>
      <c r="Q89" s="63" t="s">
        <v>96</v>
      </c>
      <c r="R89" s="64"/>
      <c r="S89" s="63" t="s">
        <v>96</v>
      </c>
      <c r="T89" s="64"/>
      <c r="U89" s="59"/>
      <c r="V89" s="59"/>
      <c r="W89" s="196"/>
      <c r="X89" s="177"/>
    </row>
    <row r="90" spans="1:24" ht="39.75" customHeight="1">
      <c r="B90" s="396" t="s">
        <v>60</v>
      </c>
      <c r="C90" s="397"/>
      <c r="D90" s="397"/>
      <c r="E90" s="397"/>
      <c r="F90" s="398"/>
      <c r="G90" s="298">
        <f>G61+H61+G28+G8+G11</f>
        <v>11845</v>
      </c>
      <c r="H90" s="298"/>
      <c r="I90" s="298">
        <f>I61+J61+I28+I8+I11</f>
        <v>11627</v>
      </c>
      <c r="J90" s="298"/>
      <c r="K90" s="298">
        <f>K61+L61+K28+K8+K11</f>
        <v>11463</v>
      </c>
      <c r="L90" s="291"/>
      <c r="M90" s="349">
        <f>M61+N61+M28+M8+M11</f>
        <v>11321</v>
      </c>
      <c r="N90" s="350"/>
      <c r="O90" s="290">
        <f>O61+P61+O28+O8+O11</f>
        <v>11027</v>
      </c>
      <c r="P90" s="291"/>
      <c r="Q90" s="399">
        <v>11687</v>
      </c>
      <c r="R90" s="400"/>
      <c r="S90" s="399">
        <f>S63+T63+S28+S8+S11+S9+S12</f>
        <v>11437</v>
      </c>
      <c r="T90" s="400"/>
      <c r="U90" s="381">
        <f>S90/M90</f>
        <v>1.0102464446603656</v>
      </c>
      <c r="V90" s="381"/>
      <c r="W90" s="195"/>
      <c r="X90" s="273"/>
    </row>
    <row r="91" spans="1:24" ht="16.5" customHeight="1">
      <c r="B91" s="55"/>
      <c r="C91" s="56"/>
      <c r="D91" s="56"/>
      <c r="E91" s="56"/>
      <c r="F91" s="57"/>
      <c r="G91" s="58"/>
      <c r="H91" s="54"/>
      <c r="I91" s="58"/>
      <c r="J91" s="54"/>
      <c r="K91" s="58"/>
      <c r="L91" s="112"/>
      <c r="M91" s="60"/>
      <c r="N91" s="143"/>
      <c r="O91" s="59"/>
      <c r="P91" s="53"/>
      <c r="Q91" s="63" t="s">
        <v>97</v>
      </c>
      <c r="R91" s="64"/>
      <c r="S91" s="63" t="s">
        <v>97</v>
      </c>
      <c r="T91" s="64"/>
      <c r="U91" s="59"/>
      <c r="V91" s="59"/>
      <c r="W91" s="196"/>
      <c r="X91" s="177"/>
    </row>
    <row r="92" spans="1:24" ht="40.5" customHeight="1" thickBot="1">
      <c r="B92" s="382" t="s">
        <v>61</v>
      </c>
      <c r="C92" s="383"/>
      <c r="D92" s="383"/>
      <c r="E92" s="383"/>
      <c r="F92" s="384"/>
      <c r="G92" s="385">
        <f>G64+G29+G15+G16+H64</f>
        <v>14944</v>
      </c>
      <c r="H92" s="385"/>
      <c r="I92" s="385">
        <f>I64+I29+I15+I16+J64</f>
        <v>15226</v>
      </c>
      <c r="J92" s="385"/>
      <c r="K92" s="385">
        <f>K64+K29+K15+K16+L64</f>
        <v>15459</v>
      </c>
      <c r="L92" s="311"/>
      <c r="M92" s="386">
        <f>M64+M29+M15+M16+N64</f>
        <v>15481</v>
      </c>
      <c r="N92" s="387"/>
      <c r="O92" s="312">
        <f>O64+O29+O15+O16+P64</f>
        <v>15523</v>
      </c>
      <c r="P92" s="311"/>
      <c r="Q92" s="292">
        <v>13218</v>
      </c>
      <c r="R92" s="293"/>
      <c r="S92" s="292">
        <f>S17+S29+S68+T68</f>
        <v>12858</v>
      </c>
      <c r="T92" s="293"/>
      <c r="U92" s="388">
        <f>S92/M92</f>
        <v>0.83056650087203665</v>
      </c>
      <c r="V92" s="388"/>
      <c r="W92" s="195"/>
      <c r="X92" s="273"/>
    </row>
    <row r="93" spans="1:24" ht="30.75" customHeight="1" thickTop="1" thickBot="1">
      <c r="B93" s="436" t="s">
        <v>59</v>
      </c>
      <c r="C93" s="437"/>
      <c r="D93" s="437"/>
      <c r="E93" s="437"/>
      <c r="F93" s="438"/>
      <c r="G93" s="389">
        <f>G92-G90</f>
        <v>3099</v>
      </c>
      <c r="H93" s="390"/>
      <c r="I93" s="389">
        <f t="shared" ref="I93" si="9">I92-I90</f>
        <v>3599</v>
      </c>
      <c r="J93" s="390"/>
      <c r="K93" s="389">
        <f t="shared" ref="K93" si="10">K92-K90</f>
        <v>3996</v>
      </c>
      <c r="L93" s="391"/>
      <c r="M93" s="392">
        <f t="shared" ref="M93" si="11">M92-M90</f>
        <v>4160</v>
      </c>
      <c r="N93" s="393"/>
      <c r="O93" s="391">
        <f t="shared" ref="O93" si="12">O92-O90</f>
        <v>4496</v>
      </c>
      <c r="P93" s="391"/>
      <c r="Q93" s="394">
        <f t="shared" ref="Q93" si="13">Q92-Q90</f>
        <v>1531</v>
      </c>
      <c r="R93" s="395"/>
      <c r="S93" s="394">
        <f>S92-S90</f>
        <v>1421</v>
      </c>
      <c r="T93" s="395"/>
      <c r="U93" s="370"/>
      <c r="V93" s="370"/>
      <c r="W93" s="197"/>
      <c r="X93" s="274"/>
    </row>
    <row r="94" spans="1:24" ht="25.5" customHeight="1">
      <c r="B94" s="280" t="s">
        <v>218</v>
      </c>
      <c r="C94" s="280"/>
      <c r="D94" s="280"/>
      <c r="E94" s="280"/>
      <c r="F94" s="280"/>
      <c r="G94" s="280"/>
      <c r="H94" s="280"/>
      <c r="I94" s="280"/>
      <c r="J94" s="280"/>
      <c r="K94" s="280"/>
      <c r="L94" s="280"/>
      <c r="M94" s="280"/>
      <c r="N94" s="280"/>
      <c r="O94" s="280"/>
      <c r="P94" s="280"/>
      <c r="Q94" s="280"/>
      <c r="R94" s="280"/>
      <c r="S94" s="280"/>
      <c r="T94" s="280"/>
      <c r="U94" s="280"/>
      <c r="V94" s="280"/>
      <c r="W94" s="280"/>
      <c r="X94" s="173"/>
    </row>
    <row r="95" spans="1:24" ht="23.25" customHeight="1">
      <c r="B95" s="9"/>
      <c r="Q95" s="2"/>
      <c r="R95" s="2"/>
      <c r="S95" s="2"/>
      <c r="T95" s="2"/>
      <c r="U95" s="2"/>
    </row>
    <row r="96" spans="1:24" ht="23.25" customHeight="1">
      <c r="B96" s="420" t="s">
        <v>48</v>
      </c>
      <c r="C96" s="420"/>
      <c r="D96" s="19"/>
      <c r="E96" s="19"/>
      <c r="F96" s="19"/>
      <c r="Q96" s="2"/>
      <c r="R96" s="2"/>
      <c r="S96" s="2"/>
      <c r="T96" s="2"/>
      <c r="U96" s="2"/>
    </row>
    <row r="97" spans="2:24" ht="23.25" customHeight="1">
      <c r="B97" s="488" t="s">
        <v>49</v>
      </c>
      <c r="C97" s="488"/>
      <c r="D97" s="488"/>
      <c r="E97" s="488"/>
      <c r="F97" s="19"/>
      <c r="Q97" s="2"/>
      <c r="R97" s="2"/>
      <c r="S97" s="2"/>
      <c r="T97" s="2"/>
      <c r="U97" s="2"/>
    </row>
    <row r="98" spans="2:24" ht="23.25" customHeight="1">
      <c r="B98" s="20"/>
      <c r="C98" s="20" t="s">
        <v>55</v>
      </c>
      <c r="D98" s="20"/>
      <c r="E98" s="20"/>
      <c r="F98" s="19"/>
      <c r="Q98" s="2"/>
      <c r="R98" s="2"/>
      <c r="S98" s="2"/>
      <c r="T98" s="2"/>
      <c r="U98" s="2"/>
    </row>
    <row r="99" spans="2:24" ht="23.25" customHeight="1">
      <c r="B99" s="20"/>
      <c r="C99" s="20"/>
      <c r="D99" s="20" t="s">
        <v>58</v>
      </c>
      <c r="E99" s="20"/>
      <c r="F99" s="19"/>
      <c r="G99" s="19"/>
      <c r="H99" s="19"/>
      <c r="I99" s="19"/>
      <c r="J99" s="19"/>
      <c r="K99" s="19"/>
      <c r="L99" s="19"/>
      <c r="M99" s="19"/>
      <c r="N99" s="19"/>
      <c r="O99" s="19"/>
      <c r="P99" s="19"/>
      <c r="Q99" s="19"/>
      <c r="R99" s="19"/>
      <c r="S99" s="19"/>
      <c r="T99" s="19"/>
      <c r="U99" s="19"/>
      <c r="V99" s="19"/>
      <c r="W99" s="19"/>
      <c r="X99" s="19"/>
    </row>
    <row r="100" spans="2:24" ht="23.25" customHeight="1">
      <c r="B100" s="20"/>
      <c r="D100" s="20" t="s">
        <v>50</v>
      </c>
      <c r="E100" s="20"/>
      <c r="F100" s="19"/>
      <c r="G100" s="19"/>
      <c r="H100" s="19"/>
      <c r="I100" s="19"/>
      <c r="J100" s="19"/>
      <c r="K100" s="19"/>
      <c r="L100" s="19"/>
      <c r="M100" s="19"/>
      <c r="N100" s="19"/>
      <c r="O100" s="19"/>
      <c r="P100" s="19"/>
      <c r="Q100" s="19"/>
      <c r="R100" s="19"/>
      <c r="S100" s="19"/>
      <c r="T100" s="19"/>
      <c r="U100" s="19"/>
      <c r="V100" s="19"/>
      <c r="W100" s="19"/>
      <c r="X100" s="19"/>
    </row>
    <row r="101" spans="2:24" ht="24.95" customHeight="1">
      <c r="B101" s="19"/>
      <c r="D101" s="20" t="s">
        <v>54</v>
      </c>
      <c r="E101" s="19"/>
      <c r="F101" s="19"/>
      <c r="G101" s="19"/>
      <c r="H101" s="19"/>
      <c r="I101" s="19"/>
      <c r="J101" s="19"/>
      <c r="K101" s="19"/>
      <c r="L101" s="19"/>
      <c r="M101" s="19"/>
      <c r="N101" s="19"/>
      <c r="O101" s="19"/>
      <c r="P101" s="19"/>
      <c r="Q101" s="19"/>
      <c r="R101" s="19"/>
      <c r="S101" s="19"/>
      <c r="T101" s="19"/>
      <c r="U101" s="19"/>
      <c r="V101" s="19"/>
      <c r="W101" s="19"/>
      <c r="X101" s="19"/>
    </row>
    <row r="102" spans="2:24" ht="24.95" customHeight="1">
      <c r="B102" s="19"/>
      <c r="D102" s="20" t="s">
        <v>52</v>
      </c>
      <c r="E102" s="19"/>
      <c r="F102" s="19"/>
      <c r="G102" s="19"/>
      <c r="H102" s="19"/>
      <c r="I102" s="19"/>
      <c r="J102" s="19"/>
      <c r="K102" s="19"/>
      <c r="L102" s="19"/>
      <c r="M102" s="19"/>
      <c r="N102" s="19"/>
      <c r="O102" s="19"/>
      <c r="P102" s="19"/>
      <c r="Q102" s="19"/>
      <c r="R102" s="19"/>
      <c r="S102" s="19"/>
      <c r="T102" s="19"/>
      <c r="U102" s="19"/>
      <c r="V102" s="19"/>
      <c r="W102" s="19"/>
      <c r="X102" s="19"/>
    </row>
    <row r="103" spans="2:24" ht="24.95" customHeight="1">
      <c r="B103" s="19"/>
      <c r="D103" s="20" t="s">
        <v>53</v>
      </c>
      <c r="E103" s="19"/>
      <c r="F103" s="19"/>
      <c r="G103" s="19"/>
      <c r="H103" s="19"/>
      <c r="I103" s="19"/>
      <c r="J103" s="19"/>
      <c r="K103" s="19"/>
      <c r="L103" s="19"/>
      <c r="M103" s="19"/>
      <c r="N103" s="19"/>
      <c r="O103" s="19"/>
      <c r="P103" s="19"/>
      <c r="Q103" s="19"/>
      <c r="R103" s="19"/>
      <c r="S103" s="19"/>
      <c r="T103" s="19"/>
      <c r="U103" s="19"/>
      <c r="V103" s="19"/>
      <c r="W103" s="19"/>
      <c r="X103" s="19"/>
    </row>
    <row r="104" spans="2:24" ht="24.95" customHeight="1">
      <c r="B104" s="19"/>
      <c r="C104" s="20" t="s">
        <v>51</v>
      </c>
      <c r="D104" s="19" t="s">
        <v>56</v>
      </c>
      <c r="E104" s="19"/>
      <c r="F104" s="19"/>
      <c r="G104" s="19"/>
      <c r="H104" s="19"/>
      <c r="I104" s="19"/>
      <c r="J104" s="19"/>
      <c r="K104" s="19"/>
      <c r="L104" s="19"/>
      <c r="M104" s="19"/>
      <c r="N104" s="19"/>
      <c r="O104" s="19"/>
      <c r="P104" s="19"/>
      <c r="Q104" s="19"/>
      <c r="R104" s="19"/>
      <c r="S104" s="19"/>
      <c r="T104" s="19"/>
      <c r="U104" s="19"/>
      <c r="V104" s="19"/>
      <c r="W104" s="19"/>
      <c r="X104" s="19"/>
    </row>
    <row r="105" spans="2:24" ht="31.5" customHeight="1">
      <c r="B105" s="9"/>
      <c r="D105" s="503" t="s">
        <v>57</v>
      </c>
      <c r="E105" s="503"/>
      <c r="F105" s="503"/>
      <c r="G105" s="503"/>
      <c r="H105" s="503"/>
      <c r="I105" s="503"/>
      <c r="J105" s="503"/>
      <c r="K105" s="503"/>
      <c r="L105" s="503"/>
      <c r="M105" s="503"/>
      <c r="N105" s="503"/>
      <c r="O105" s="503"/>
      <c r="P105" s="503"/>
      <c r="Q105" s="503"/>
      <c r="R105" s="503"/>
      <c r="S105" s="503"/>
      <c r="T105" s="503"/>
      <c r="U105" s="503"/>
      <c r="V105" s="503"/>
      <c r="W105" s="151"/>
      <c r="X105" s="151"/>
    </row>
    <row r="106" spans="2:24" ht="24.75" customHeight="1">
      <c r="B106" s="9"/>
      <c r="D106" s="503"/>
      <c r="E106" s="503"/>
      <c r="F106" s="503"/>
      <c r="G106" s="503"/>
      <c r="H106" s="503"/>
      <c r="I106" s="503"/>
      <c r="J106" s="503"/>
      <c r="K106" s="503"/>
      <c r="L106" s="503"/>
      <c r="M106" s="503"/>
      <c r="N106" s="503"/>
      <c r="O106" s="503"/>
      <c r="P106" s="503"/>
      <c r="Q106" s="503"/>
      <c r="R106" s="503"/>
      <c r="S106" s="503"/>
      <c r="T106" s="503"/>
      <c r="U106" s="503"/>
      <c r="V106" s="503"/>
      <c r="W106" s="151"/>
      <c r="X106" s="151"/>
    </row>
    <row r="107" spans="2:24" ht="15.75" customHeight="1">
      <c r="B107" s="9"/>
      <c r="D107" s="503"/>
      <c r="E107" s="503"/>
      <c r="F107" s="503"/>
      <c r="G107" s="503"/>
      <c r="H107" s="503"/>
      <c r="I107" s="503"/>
      <c r="J107" s="503"/>
      <c r="K107" s="503"/>
      <c r="L107" s="503"/>
      <c r="M107" s="503"/>
      <c r="N107" s="503"/>
      <c r="O107" s="503"/>
      <c r="P107" s="503"/>
      <c r="Q107" s="503"/>
      <c r="R107" s="503"/>
      <c r="S107" s="503"/>
      <c r="T107" s="503"/>
      <c r="U107" s="503"/>
      <c r="V107" s="503"/>
      <c r="W107" s="151"/>
      <c r="X107" s="151"/>
    </row>
    <row r="108" spans="2:24" ht="24.95" customHeight="1">
      <c r="B108" s="9"/>
      <c r="Q108" s="2"/>
      <c r="R108" s="2"/>
      <c r="S108" s="2"/>
      <c r="T108" s="2"/>
      <c r="U108" s="2"/>
    </row>
    <row r="109" spans="2:24" ht="24.95" customHeight="1">
      <c r="B109" s="9"/>
      <c r="Q109" s="2"/>
      <c r="R109" s="2"/>
      <c r="S109" s="2"/>
      <c r="T109" s="2"/>
      <c r="U109" s="2"/>
    </row>
    <row r="110" spans="2:24" ht="24.95" customHeight="1">
      <c r="B110" s="9"/>
      <c r="Q110" s="2"/>
      <c r="R110" s="2"/>
      <c r="S110" s="2"/>
      <c r="T110" s="2"/>
      <c r="U110" s="2"/>
    </row>
    <row r="111" spans="2:24" ht="24.95" customHeight="1">
      <c r="B111" s="9"/>
      <c r="Q111" s="2"/>
      <c r="R111" s="2"/>
      <c r="S111" s="2"/>
      <c r="T111" s="2"/>
      <c r="U111" s="2"/>
    </row>
    <row r="112" spans="2:24" ht="24.95" customHeight="1">
      <c r="B112" s="9"/>
      <c r="Q112" s="2"/>
      <c r="R112" s="2"/>
      <c r="S112" s="2"/>
      <c r="T112" s="2"/>
      <c r="U112" s="2"/>
    </row>
    <row r="113" spans="2:24" ht="24.95" customHeight="1">
      <c r="B113" s="9"/>
      <c r="Q113" s="2"/>
      <c r="R113" s="2"/>
      <c r="S113" s="2"/>
      <c r="T113" s="2"/>
      <c r="U113" s="2"/>
    </row>
    <row r="114" spans="2:24" ht="24.95" customHeight="1">
      <c r="B114" s="9"/>
      <c r="Q114" s="2"/>
      <c r="R114" s="2"/>
      <c r="S114" s="2"/>
      <c r="T114" s="2"/>
      <c r="U114" s="2"/>
    </row>
    <row r="115" spans="2:24" ht="24.95" customHeight="1">
      <c r="B115" s="9"/>
      <c r="Q115" s="2"/>
      <c r="R115" s="2"/>
      <c r="S115" s="2"/>
      <c r="T115" s="2"/>
      <c r="U115" s="2"/>
    </row>
    <row r="116" spans="2:24" ht="24.95" customHeight="1">
      <c r="B116" s="9"/>
      <c r="Q116" s="2"/>
      <c r="R116" s="2"/>
      <c r="S116" s="2"/>
      <c r="T116" s="2"/>
      <c r="U116" s="2"/>
    </row>
    <row r="117" spans="2:24" ht="24.95" customHeight="1">
      <c r="B117" s="9"/>
      <c r="Q117" s="2"/>
      <c r="R117" s="2"/>
      <c r="S117" s="2"/>
      <c r="T117" s="2"/>
      <c r="U117" s="2"/>
    </row>
    <row r="118" spans="2:24" ht="24.95" customHeight="1">
      <c r="B118" s="9"/>
      <c r="Q118" s="2"/>
      <c r="R118" s="2"/>
      <c r="S118" s="2"/>
      <c r="T118" s="2"/>
      <c r="U118" s="2"/>
    </row>
    <row r="119" spans="2:24" ht="24.95" customHeight="1">
      <c r="B119" s="9"/>
      <c r="Q119" s="2"/>
      <c r="R119" s="2"/>
      <c r="S119" s="2"/>
      <c r="T119" s="2"/>
      <c r="U119" s="2"/>
    </row>
    <row r="120" spans="2:24" ht="24.95" customHeight="1">
      <c r="B120" s="9"/>
      <c r="Q120" s="2"/>
      <c r="R120" s="2"/>
      <c r="S120" s="2"/>
      <c r="T120" s="2"/>
      <c r="U120" s="2"/>
    </row>
    <row r="121" spans="2:24" ht="24.95" customHeight="1">
      <c r="C121" s="3" t="s">
        <v>45</v>
      </c>
      <c r="D121" s="9"/>
      <c r="E121" s="9"/>
      <c r="F121" s="9"/>
      <c r="G121" s="9"/>
      <c r="H121" s="9"/>
      <c r="I121" s="9"/>
      <c r="N121" s="3" t="s">
        <v>41</v>
      </c>
      <c r="Q121" s="2"/>
      <c r="S121" s="2"/>
      <c r="V121" s="1"/>
      <c r="W121" s="1"/>
      <c r="X121" s="1"/>
    </row>
    <row r="122" spans="2:24" ht="24.95" customHeight="1">
      <c r="C122" s="421" t="s">
        <v>70</v>
      </c>
      <c r="D122" s="421"/>
      <c r="E122" s="421"/>
      <c r="F122" s="421"/>
      <c r="G122" s="421"/>
      <c r="H122" s="421"/>
      <c r="I122" s="421"/>
      <c r="J122" s="421"/>
      <c r="K122" s="421"/>
      <c r="L122" s="421"/>
      <c r="M122" s="34"/>
      <c r="N122" s="421" t="s">
        <v>71</v>
      </c>
      <c r="O122" s="421"/>
      <c r="P122" s="421"/>
      <c r="Q122" s="421"/>
      <c r="R122" s="421"/>
      <c r="S122" s="421"/>
      <c r="T122" s="421"/>
      <c r="U122" s="421"/>
      <c r="V122" s="421"/>
      <c r="W122" s="157"/>
      <c r="X122" s="157"/>
    </row>
    <row r="123" spans="2:24" ht="24.95" customHeight="1">
      <c r="C123" s="421"/>
      <c r="D123" s="421"/>
      <c r="E123" s="421"/>
      <c r="F123" s="421"/>
      <c r="G123" s="421"/>
      <c r="H123" s="421"/>
      <c r="I123" s="421"/>
      <c r="J123" s="421"/>
      <c r="K123" s="421"/>
      <c r="L123" s="421"/>
      <c r="M123" s="34"/>
      <c r="N123" s="421"/>
      <c r="O123" s="421"/>
      <c r="P123" s="421"/>
      <c r="Q123" s="421"/>
      <c r="R123" s="421"/>
      <c r="S123" s="421"/>
      <c r="T123" s="421"/>
      <c r="U123" s="421"/>
      <c r="V123" s="421"/>
      <c r="W123" s="157"/>
      <c r="X123" s="157"/>
    </row>
    <row r="124" spans="2:24" ht="24.95" customHeight="1">
      <c r="C124" s="421"/>
      <c r="D124" s="421"/>
      <c r="E124" s="421"/>
      <c r="F124" s="421"/>
      <c r="G124" s="421"/>
      <c r="H124" s="421"/>
      <c r="I124" s="421"/>
      <c r="J124" s="421"/>
      <c r="K124" s="421"/>
      <c r="L124" s="421"/>
      <c r="M124" s="34"/>
      <c r="N124" s="421"/>
      <c r="O124" s="421"/>
      <c r="P124" s="421"/>
      <c r="Q124" s="421"/>
      <c r="R124" s="421"/>
      <c r="S124" s="421"/>
      <c r="T124" s="421"/>
      <c r="U124" s="421"/>
      <c r="V124" s="421"/>
      <c r="W124" s="157"/>
      <c r="X124" s="157"/>
    </row>
    <row r="125" spans="2:24" ht="24.95" customHeight="1">
      <c r="C125" s="421"/>
      <c r="D125" s="421"/>
      <c r="E125" s="421"/>
      <c r="F125" s="421"/>
      <c r="G125" s="421"/>
      <c r="H125" s="421"/>
      <c r="I125" s="421"/>
      <c r="J125" s="421"/>
      <c r="K125" s="421"/>
      <c r="L125" s="421"/>
      <c r="M125" s="34"/>
      <c r="N125" s="421"/>
      <c r="O125" s="421"/>
      <c r="P125" s="421"/>
      <c r="Q125" s="421"/>
      <c r="R125" s="421"/>
      <c r="S125" s="421"/>
      <c r="T125" s="421"/>
      <c r="U125" s="421"/>
      <c r="V125" s="421"/>
      <c r="W125" s="157"/>
      <c r="X125" s="157"/>
    </row>
    <row r="126" spans="2:24" ht="24.95" customHeight="1">
      <c r="C126" s="421"/>
      <c r="D126" s="421"/>
      <c r="E126" s="421"/>
      <c r="F126" s="421"/>
      <c r="G126" s="421"/>
      <c r="H126" s="421"/>
      <c r="I126" s="421"/>
      <c r="J126" s="421"/>
      <c r="K126" s="421"/>
      <c r="L126" s="421"/>
      <c r="M126" s="34"/>
      <c r="N126" s="421"/>
      <c r="O126" s="421"/>
      <c r="P126" s="421"/>
      <c r="Q126" s="421"/>
      <c r="R126" s="421"/>
      <c r="S126" s="421"/>
      <c r="T126" s="421"/>
      <c r="U126" s="421"/>
      <c r="V126" s="421"/>
      <c r="W126" s="157"/>
      <c r="X126" s="157"/>
    </row>
    <row r="127" spans="2:24" ht="24.95" customHeight="1">
      <c r="C127" s="421"/>
      <c r="D127" s="421"/>
      <c r="E127" s="421"/>
      <c r="F127" s="421"/>
      <c r="G127" s="421"/>
      <c r="H127" s="421"/>
      <c r="I127" s="421"/>
      <c r="J127" s="421"/>
      <c r="K127" s="421"/>
      <c r="L127" s="421"/>
      <c r="M127" s="34"/>
      <c r="N127" s="421"/>
      <c r="O127" s="421"/>
      <c r="P127" s="421"/>
      <c r="Q127" s="421"/>
      <c r="R127" s="421"/>
      <c r="S127" s="421"/>
      <c r="T127" s="421"/>
      <c r="U127" s="421"/>
      <c r="V127" s="421"/>
      <c r="W127" s="157"/>
      <c r="X127" s="157"/>
    </row>
    <row r="128" spans="2:24" ht="24.95" customHeight="1">
      <c r="C128" s="421"/>
      <c r="D128" s="421"/>
      <c r="E128" s="421"/>
      <c r="F128" s="421"/>
      <c r="G128" s="421"/>
      <c r="H128" s="421"/>
      <c r="I128" s="421"/>
      <c r="J128" s="421"/>
      <c r="K128" s="421"/>
      <c r="L128" s="421"/>
      <c r="M128" s="34"/>
      <c r="N128" s="421"/>
      <c r="O128" s="421"/>
      <c r="P128" s="421"/>
      <c r="Q128" s="421"/>
      <c r="R128" s="421"/>
      <c r="S128" s="421"/>
      <c r="T128" s="421"/>
      <c r="U128" s="421"/>
      <c r="V128" s="421"/>
      <c r="W128" s="157"/>
      <c r="X128" s="157"/>
    </row>
    <row r="129" spans="3:24" ht="24.95" customHeight="1">
      <c r="C129" s="421"/>
      <c r="D129" s="421"/>
      <c r="E129" s="421"/>
      <c r="F129" s="421"/>
      <c r="G129" s="421"/>
      <c r="H129" s="421"/>
      <c r="I129" s="421"/>
      <c r="J129" s="421"/>
      <c r="K129" s="421"/>
      <c r="L129" s="421"/>
      <c r="M129" s="34"/>
      <c r="N129" s="34"/>
      <c r="O129" s="34"/>
      <c r="P129" s="34"/>
      <c r="Q129" s="35"/>
      <c r="R129" s="35"/>
      <c r="S129" s="35"/>
      <c r="T129" s="35"/>
      <c r="U129" s="35"/>
      <c r="V129" s="34"/>
      <c r="W129" s="34"/>
      <c r="X129" s="34"/>
    </row>
    <row r="130" spans="3:24" ht="24.95" customHeight="1">
      <c r="H130"/>
      <c r="I130"/>
      <c r="J130"/>
      <c r="K130"/>
      <c r="L130"/>
      <c r="M130"/>
      <c r="N130"/>
      <c r="O130"/>
      <c r="P130"/>
      <c r="Q130"/>
      <c r="R130"/>
      <c r="S130"/>
      <c r="T130"/>
      <c r="U130"/>
      <c r="V130"/>
      <c r="W130"/>
      <c r="X130"/>
    </row>
    <row r="131" spans="3:24" ht="24.95" customHeight="1">
      <c r="H131"/>
      <c r="I131"/>
      <c r="J131"/>
      <c r="K131"/>
      <c r="L131"/>
      <c r="M131"/>
      <c r="N131"/>
      <c r="O131"/>
      <c r="P131"/>
      <c r="Q131"/>
      <c r="R131"/>
      <c r="S131"/>
      <c r="T131"/>
      <c r="U131"/>
      <c r="V131"/>
      <c r="W131"/>
      <c r="X131"/>
    </row>
    <row r="132" spans="3:24" ht="24.95" customHeight="1">
      <c r="H132"/>
      <c r="I132"/>
      <c r="J132"/>
      <c r="K132"/>
      <c r="L132"/>
      <c r="M132"/>
      <c r="N132"/>
      <c r="O132"/>
      <c r="P132"/>
      <c r="Q132"/>
      <c r="R132"/>
      <c r="S132"/>
      <c r="T132"/>
      <c r="U132"/>
      <c r="V132"/>
      <c r="W132"/>
      <c r="X132"/>
    </row>
    <row r="133" spans="3:24" ht="24.95" customHeight="1">
      <c r="H133"/>
      <c r="I133"/>
      <c r="J133"/>
      <c r="K133"/>
      <c r="L133"/>
      <c r="M133"/>
      <c r="N133"/>
      <c r="O133"/>
      <c r="P133"/>
      <c r="Q133"/>
      <c r="R133"/>
      <c r="S133"/>
      <c r="T133"/>
      <c r="U133"/>
      <c r="V133"/>
      <c r="W133"/>
      <c r="X133"/>
    </row>
    <row r="134" spans="3:24" ht="24.95" customHeight="1">
      <c r="H134"/>
      <c r="I134"/>
      <c r="J134"/>
      <c r="K134"/>
      <c r="L134"/>
      <c r="M134"/>
      <c r="N134"/>
      <c r="O134"/>
      <c r="P134"/>
      <c r="Q134"/>
      <c r="R134"/>
      <c r="S134"/>
      <c r="T134"/>
      <c r="U134"/>
      <c r="V134"/>
      <c r="W134"/>
      <c r="X134"/>
    </row>
    <row r="135" spans="3:24" ht="24.95" customHeight="1">
      <c r="H135"/>
      <c r="I135"/>
      <c r="J135"/>
      <c r="K135"/>
      <c r="L135"/>
      <c r="M135"/>
      <c r="N135"/>
      <c r="O135"/>
      <c r="P135"/>
      <c r="Q135"/>
      <c r="R135"/>
      <c r="S135"/>
      <c r="T135"/>
      <c r="U135"/>
      <c r="V135"/>
      <c r="W135"/>
      <c r="X135"/>
    </row>
    <row r="136" spans="3:24" ht="24.95" customHeight="1">
      <c r="E136"/>
      <c r="F136"/>
      <c r="G136"/>
      <c r="H136"/>
      <c r="I136"/>
      <c r="J136"/>
      <c r="K136"/>
      <c r="L136"/>
      <c r="M136"/>
      <c r="N136"/>
      <c r="O136"/>
      <c r="P136"/>
      <c r="Q136"/>
      <c r="R136"/>
      <c r="S136"/>
      <c r="T136"/>
      <c r="U136"/>
      <c r="V136"/>
      <c r="W136"/>
      <c r="X136"/>
    </row>
    <row r="137" spans="3:24" ht="24.95" customHeight="1">
      <c r="E137"/>
      <c r="F137"/>
      <c r="G137"/>
      <c r="H137"/>
      <c r="I137"/>
      <c r="J137"/>
      <c r="K137"/>
      <c r="L137"/>
      <c r="M137"/>
      <c r="N137"/>
      <c r="O137"/>
      <c r="P137"/>
    </row>
    <row r="138" spans="3:24" ht="24.95" customHeight="1">
      <c r="E138"/>
      <c r="F138"/>
      <c r="G138"/>
      <c r="H138"/>
      <c r="I138"/>
      <c r="J138"/>
      <c r="K138"/>
      <c r="L138"/>
      <c r="M138"/>
      <c r="N138"/>
      <c r="O138"/>
      <c r="P138"/>
    </row>
    <row r="139" spans="3:24" ht="24.95" customHeight="1">
      <c r="E139"/>
      <c r="F139"/>
      <c r="G139"/>
      <c r="H139"/>
      <c r="I139"/>
      <c r="J139"/>
      <c r="K139"/>
      <c r="L139"/>
      <c r="M139"/>
      <c r="N139"/>
      <c r="O139"/>
      <c r="P139"/>
    </row>
    <row r="140" spans="3:24" ht="24.95" customHeight="1">
      <c r="E140"/>
      <c r="F140"/>
      <c r="G140"/>
      <c r="H140"/>
      <c r="I140"/>
      <c r="J140"/>
      <c r="K140"/>
      <c r="L140"/>
      <c r="M140"/>
      <c r="N140"/>
      <c r="O140"/>
      <c r="P140"/>
    </row>
    <row r="141" spans="3:24" ht="24.95" customHeight="1">
      <c r="E141"/>
      <c r="F141"/>
      <c r="G141"/>
      <c r="H141"/>
      <c r="I141"/>
      <c r="J141"/>
      <c r="K141"/>
      <c r="L141"/>
      <c r="M141"/>
      <c r="N141"/>
      <c r="O141"/>
      <c r="P141"/>
    </row>
    <row r="142" spans="3:24" ht="24.95" customHeight="1">
      <c r="E142"/>
      <c r="F142"/>
      <c r="G142"/>
      <c r="H142"/>
      <c r="I142"/>
      <c r="J142"/>
      <c r="K142"/>
      <c r="L142"/>
      <c r="M142"/>
      <c r="N142"/>
      <c r="O142"/>
      <c r="P142"/>
    </row>
    <row r="143" spans="3:24" ht="24.95" customHeight="1">
      <c r="E143"/>
      <c r="F143"/>
      <c r="G143"/>
      <c r="H143"/>
      <c r="I143"/>
      <c r="J143"/>
      <c r="K143"/>
      <c r="L143"/>
      <c r="M143"/>
      <c r="N143"/>
      <c r="O143"/>
      <c r="P143"/>
    </row>
    <row r="144" spans="3:24" ht="24.95" customHeight="1">
      <c r="E144"/>
      <c r="F144"/>
      <c r="G144"/>
      <c r="H144"/>
      <c r="I144"/>
      <c r="J144"/>
      <c r="K144"/>
      <c r="L144"/>
      <c r="M144"/>
      <c r="N144"/>
      <c r="O144"/>
      <c r="P144"/>
    </row>
    <row r="145" spans="5:16" ht="24.95" customHeight="1">
      <c r="E145"/>
      <c r="F145"/>
      <c r="G145"/>
      <c r="H145"/>
      <c r="I145"/>
      <c r="J145"/>
      <c r="K145"/>
      <c r="L145"/>
      <c r="M145"/>
      <c r="N145"/>
      <c r="O145"/>
      <c r="P145"/>
    </row>
    <row r="146" spans="5:16" ht="24.95" customHeight="1">
      <c r="E146"/>
      <c r="F146"/>
      <c r="G146"/>
      <c r="H146"/>
      <c r="I146"/>
      <c r="J146"/>
      <c r="K146"/>
      <c r="L146"/>
      <c r="M146"/>
      <c r="N146"/>
      <c r="O146"/>
      <c r="P146"/>
    </row>
  </sheetData>
  <customSheetViews>
    <customSheetView guid="{DBA0B000-8B20-4B5B-9619-3B691E909E84}" scale="75" showPageBreaks="1" printArea="1" view="pageBreakPreview" topLeftCell="A10">
      <selection activeCell="B21" sqref="B21:T22"/>
      <pageMargins left="0.55208333333333337" right="0.32291666666666669" top="0.75" bottom="0.69791666666666663" header="0.3" footer="0.3"/>
      <pageSetup paperSize="9" scale="75" orientation="landscape" cellComments="asDisplayed" r:id="rId1"/>
      <headerFooter>
        <oddFooter>&amp;C&amp;14&amp;P</oddFooter>
      </headerFooter>
    </customSheetView>
  </customSheetViews>
  <mergeCells count="238">
    <mergeCell ref="W6:X7"/>
    <mergeCell ref="W8:X10"/>
    <mergeCell ref="W11:X13"/>
    <mergeCell ref="W14:X14"/>
    <mergeCell ref="W15:X15"/>
    <mergeCell ref="W16:X16"/>
    <mergeCell ref="W17:X17"/>
    <mergeCell ref="W18:X18"/>
    <mergeCell ref="W1:X1"/>
    <mergeCell ref="D105:V107"/>
    <mergeCell ref="B6:F6"/>
    <mergeCell ref="G6:P6"/>
    <mergeCell ref="Q6:R7"/>
    <mergeCell ref="U6:V7"/>
    <mergeCell ref="B26:F26"/>
    <mergeCell ref="G26:P26"/>
    <mergeCell ref="Q26:R27"/>
    <mergeCell ref="U26:V27"/>
    <mergeCell ref="B58:F58"/>
    <mergeCell ref="G58:P58"/>
    <mergeCell ref="Q58:R59"/>
    <mergeCell ref="U58:V59"/>
    <mergeCell ref="B15:C16"/>
    <mergeCell ref="B31:E31"/>
    <mergeCell ref="G59:H59"/>
    <mergeCell ref="I59:J59"/>
    <mergeCell ref="U14:V14"/>
    <mergeCell ref="R82:U82"/>
    <mergeCell ref="B7:F7"/>
    <mergeCell ref="B8:D13"/>
    <mergeCell ref="K8:L9"/>
    <mergeCell ref="K7:L7"/>
    <mergeCell ref="B97:E97"/>
    <mergeCell ref="B72:V72"/>
    <mergeCell ref="M7:N7"/>
    <mergeCell ref="M15:N15"/>
    <mergeCell ref="M16:N16"/>
    <mergeCell ref="K15:L15"/>
    <mergeCell ref="K16:L16"/>
    <mergeCell ref="U28:V28"/>
    <mergeCell ref="Q9:R9"/>
    <mergeCell ref="O14:P14"/>
    <mergeCell ref="K32:L32"/>
    <mergeCell ref="G31:H31"/>
    <mergeCell ref="O30:P30"/>
    <mergeCell ref="I27:J27"/>
    <mergeCell ref="G27:H27"/>
    <mergeCell ref="G17:H17"/>
    <mergeCell ref="U30:V30"/>
    <mergeCell ref="Q31:R31"/>
    <mergeCell ref="O31:P31"/>
    <mergeCell ref="M30:N30"/>
    <mergeCell ref="K14:L14"/>
    <mergeCell ref="O15:P15"/>
    <mergeCell ref="O16:P16"/>
    <mergeCell ref="Q15:R15"/>
    <mergeCell ref="K17:L17"/>
    <mergeCell ref="M17:N17"/>
    <mergeCell ref="O17:P17"/>
    <mergeCell ref="S5:T5"/>
    <mergeCell ref="S6:T7"/>
    <mergeCell ref="S8:T8"/>
    <mergeCell ref="S9:T9"/>
    <mergeCell ref="S10:T10"/>
    <mergeCell ref="M27:N27"/>
    <mergeCell ref="S17:T17"/>
    <mergeCell ref="S18:T18"/>
    <mergeCell ref="B20:V20"/>
    <mergeCell ref="B21:V21"/>
    <mergeCell ref="E8:E10"/>
    <mergeCell ref="E11:E13"/>
    <mergeCell ref="D16:F16"/>
    <mergeCell ref="Q16:R16"/>
    <mergeCell ref="B22:V22"/>
    <mergeCell ref="B23:V23"/>
    <mergeCell ref="I18:J18"/>
    <mergeCell ref="K18:L18"/>
    <mergeCell ref="Q17:R17"/>
    <mergeCell ref="U15:V15"/>
    <mergeCell ref="D15:F15"/>
    <mergeCell ref="B2:V2"/>
    <mergeCell ref="Q14:R14"/>
    <mergeCell ref="G15:H15"/>
    <mergeCell ref="G16:H16"/>
    <mergeCell ref="G7:H7"/>
    <mergeCell ref="O7:P7"/>
    <mergeCell ref="I7:J7"/>
    <mergeCell ref="U8:V10"/>
    <mergeCell ref="U11:V13"/>
    <mergeCell ref="Q12:R12"/>
    <mergeCell ref="G8:H9"/>
    <mergeCell ref="I8:J9"/>
    <mergeCell ref="Q8:R8"/>
    <mergeCell ref="Q11:R11"/>
    <mergeCell ref="Q10:R10"/>
    <mergeCell ref="Q13:R13"/>
    <mergeCell ref="S15:T15"/>
    <mergeCell ref="S16:T16"/>
    <mergeCell ref="S11:T11"/>
    <mergeCell ref="S12:T12"/>
    <mergeCell ref="Q5:R5"/>
    <mergeCell ref="G11:H12"/>
    <mergeCell ref="U16:V16"/>
    <mergeCell ref="B96:C96"/>
    <mergeCell ref="B34:V34"/>
    <mergeCell ref="C122:L129"/>
    <mergeCell ref="N122:V128"/>
    <mergeCell ref="M32:N32"/>
    <mergeCell ref="I31:J31"/>
    <mergeCell ref="O59:P59"/>
    <mergeCell ref="I32:J32"/>
    <mergeCell ref="K59:L59"/>
    <mergeCell ref="B36:O36"/>
    <mergeCell ref="B38:O38"/>
    <mergeCell ref="M59:N59"/>
    <mergeCell ref="U31:V31"/>
    <mergeCell ref="U32:V32"/>
    <mergeCell ref="O32:P32"/>
    <mergeCell ref="Q32:R32"/>
    <mergeCell ref="M31:N31"/>
    <mergeCell ref="G88:H88"/>
    <mergeCell ref="I88:J88"/>
    <mergeCell ref="K88:L88"/>
    <mergeCell ref="M88:N88"/>
    <mergeCell ref="O88:P88"/>
    <mergeCell ref="Q87:R88"/>
    <mergeCell ref="B93:F93"/>
    <mergeCell ref="B73:O73"/>
    <mergeCell ref="Q90:R90"/>
    <mergeCell ref="K90:L90"/>
    <mergeCell ref="S93:T93"/>
    <mergeCell ref="M90:N90"/>
    <mergeCell ref="Q18:R18"/>
    <mergeCell ref="B17:F17"/>
    <mergeCell ref="B18:F18"/>
    <mergeCell ref="M8:N9"/>
    <mergeCell ref="O8:P9"/>
    <mergeCell ref="F10:P10"/>
    <mergeCell ref="F13:P13"/>
    <mergeCell ref="I29:J29"/>
    <mergeCell ref="I17:J17"/>
    <mergeCell ref="M11:N12"/>
    <mergeCell ref="O11:P12"/>
    <mergeCell ref="I15:J15"/>
    <mergeCell ref="I16:J16"/>
    <mergeCell ref="O28:P28"/>
    <mergeCell ref="O29:P29"/>
    <mergeCell ref="G32:H32"/>
    <mergeCell ref="B29:D30"/>
    <mergeCell ref="B64:D66"/>
    <mergeCell ref="I30:J30"/>
    <mergeCell ref="U93:V93"/>
    <mergeCell ref="B87:F88"/>
    <mergeCell ref="U87:V88"/>
    <mergeCell ref="U90:V90"/>
    <mergeCell ref="B92:F92"/>
    <mergeCell ref="G92:H92"/>
    <mergeCell ref="I92:J92"/>
    <mergeCell ref="K92:L92"/>
    <mergeCell ref="M92:N92"/>
    <mergeCell ref="O92:P92"/>
    <mergeCell ref="Q92:R92"/>
    <mergeCell ref="U92:V92"/>
    <mergeCell ref="G93:H93"/>
    <mergeCell ref="I93:J93"/>
    <mergeCell ref="K93:L93"/>
    <mergeCell ref="M93:N93"/>
    <mergeCell ref="O93:P93"/>
    <mergeCell ref="Q93:R93"/>
    <mergeCell ref="B90:F90"/>
    <mergeCell ref="S87:T88"/>
    <mergeCell ref="S90:T90"/>
    <mergeCell ref="B28:F28"/>
    <mergeCell ref="K30:L30"/>
    <mergeCell ref="G29:H29"/>
    <mergeCell ref="G30:H30"/>
    <mergeCell ref="S26:T27"/>
    <mergeCell ref="S28:T28"/>
    <mergeCell ref="S29:T29"/>
    <mergeCell ref="S30:T30"/>
    <mergeCell ref="S31:T31"/>
    <mergeCell ref="G28:H28"/>
    <mergeCell ref="O27:P27"/>
    <mergeCell ref="Q28:R28"/>
    <mergeCell ref="Q29:R29"/>
    <mergeCell ref="Q30:R30"/>
    <mergeCell ref="K29:L29"/>
    <mergeCell ref="I28:J28"/>
    <mergeCell ref="K28:L28"/>
    <mergeCell ref="B27:F27"/>
    <mergeCell ref="B75:V75"/>
    <mergeCell ref="I11:J12"/>
    <mergeCell ref="K11:L12"/>
    <mergeCell ref="S13:T13"/>
    <mergeCell ref="S14:T14"/>
    <mergeCell ref="G14:H14"/>
    <mergeCell ref="I14:J14"/>
    <mergeCell ref="M14:N14"/>
    <mergeCell ref="B14:F14"/>
    <mergeCell ref="U17:V17"/>
    <mergeCell ref="U18:V18"/>
    <mergeCell ref="G18:H18"/>
    <mergeCell ref="O18:P18"/>
    <mergeCell ref="M18:N18"/>
    <mergeCell ref="S32:T32"/>
    <mergeCell ref="S58:T59"/>
    <mergeCell ref="B67:E67"/>
    <mergeCell ref="B61:E61"/>
    <mergeCell ref="K31:L31"/>
    <mergeCell ref="U29:V29"/>
    <mergeCell ref="K27:L27"/>
    <mergeCell ref="M28:N28"/>
    <mergeCell ref="M29:N29"/>
    <mergeCell ref="B35:V35"/>
    <mergeCell ref="B77:W77"/>
    <mergeCell ref="B94:W94"/>
    <mergeCell ref="B71:V71"/>
    <mergeCell ref="B37:V37"/>
    <mergeCell ref="B19:V19"/>
    <mergeCell ref="B33:V33"/>
    <mergeCell ref="B70:V70"/>
    <mergeCell ref="B24:W24"/>
    <mergeCell ref="B39:W39"/>
    <mergeCell ref="B76:O76"/>
    <mergeCell ref="R80:U80"/>
    <mergeCell ref="R81:U81"/>
    <mergeCell ref="B62:E62"/>
    <mergeCell ref="B63:F63"/>
    <mergeCell ref="B68:F68"/>
    <mergeCell ref="O90:P90"/>
    <mergeCell ref="S92:T92"/>
    <mergeCell ref="G87:P87"/>
    <mergeCell ref="G90:H90"/>
    <mergeCell ref="I90:J90"/>
    <mergeCell ref="B74:V74"/>
    <mergeCell ref="B59:F60"/>
    <mergeCell ref="B69:F69"/>
    <mergeCell ref="B32:F32"/>
  </mergeCells>
  <phoneticPr fontId="2"/>
  <printOptions horizontalCentered="1"/>
  <pageMargins left="0.55118110236220474" right="0.31496062992125984" top="0.74803149606299213" bottom="0.70866141732283472" header="0.31496062992125984" footer="0.31496062992125984"/>
  <pageSetup paperSize="9" scale="59" orientation="landscape" cellComments="asDisplayed" r:id="rId2"/>
  <headerFooter>
    <oddFooter>&amp;C&amp;14&amp;P</oddFooter>
  </headerFooter>
  <rowBreaks count="3" manualBreakCount="3">
    <brk id="25" max="23" man="1"/>
    <brk id="55" max="23" man="1"/>
    <brk id="85" max="23"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O89"/>
  <sheetViews>
    <sheetView view="pageBreakPreview" topLeftCell="A4" zoomScale="70" zoomScaleNormal="100" zoomScaleSheetLayoutView="70" zoomScalePageLayoutView="75" workbookViewId="0">
      <pane xSplit="10" topLeftCell="K1" activePane="topRight" state="frozen"/>
      <selection pane="topRight" activeCell="X7" sqref="X7:Y8"/>
    </sheetView>
  </sheetViews>
  <sheetFormatPr defaultRowHeight="24.95" customHeight="1"/>
  <cols>
    <col min="1" max="1" width="1.375" style="7" customWidth="1"/>
    <col min="2" max="2" width="4.5" style="8" customWidth="1"/>
    <col min="3" max="3" width="6.125" style="7" customWidth="1"/>
    <col min="4" max="4" width="4.5" style="7" customWidth="1"/>
    <col min="5" max="5" width="9.875" style="7" customWidth="1"/>
    <col min="6" max="6" width="11.5" style="7" customWidth="1"/>
    <col min="7" max="7" width="9" style="7"/>
    <col min="8" max="8" width="3.625" style="7" customWidth="1"/>
    <col min="9" max="9" width="10.625" style="7" customWidth="1"/>
    <col min="10" max="10" width="12.125" style="7" customWidth="1"/>
    <col min="11" max="11" width="5.625" style="7" customWidth="1"/>
    <col min="12" max="12" width="5.75" style="7" customWidth="1"/>
    <col min="13" max="13" width="11.25" style="7" bestFit="1" customWidth="1"/>
    <col min="14" max="16" width="10.5" style="7" bestFit="1" customWidth="1"/>
    <col min="17" max="22" width="6.5" style="7" customWidth="1"/>
    <col min="23" max="23" width="10.125" style="7" customWidth="1"/>
    <col min="24" max="24" width="6.375" style="7" customWidth="1"/>
    <col min="25" max="25" width="6.25" style="7" customWidth="1"/>
    <col min="26" max="26" width="9" style="7" bestFit="1" customWidth="1"/>
    <col min="27" max="27" width="10.5" style="7" customWidth="1"/>
    <col min="28" max="29" width="10.625" style="7" customWidth="1"/>
    <col min="30" max="30" width="15.25" style="7" customWidth="1"/>
    <col min="31" max="31" width="4.125" style="7" customWidth="1"/>
    <col min="32" max="35" width="7.75" style="7" customWidth="1"/>
    <col min="36" max="37" width="4.5" style="7" customWidth="1"/>
    <col min="38" max="39" width="9" style="7"/>
    <col min="40" max="41" width="38.625" style="7" customWidth="1"/>
    <col min="42" max="16384" width="9" style="7"/>
  </cols>
  <sheetData>
    <row r="1" spans="2:41" ht="39.75" customHeight="1" thickBot="1">
      <c r="B1" s="208"/>
      <c r="C1" s="209"/>
      <c r="D1" s="209"/>
      <c r="E1" s="209"/>
      <c r="F1" s="209"/>
      <c r="G1" s="209"/>
      <c r="H1" s="209"/>
      <c r="I1" s="209"/>
      <c r="J1" s="209"/>
      <c r="K1" s="209"/>
      <c r="L1" s="209"/>
      <c r="M1" s="209"/>
      <c r="N1" s="209"/>
      <c r="O1" s="209"/>
      <c r="P1" s="209"/>
      <c r="Q1" s="209"/>
      <c r="R1" s="209"/>
      <c r="S1" s="209"/>
      <c r="T1" s="209"/>
      <c r="U1" s="209"/>
      <c r="V1" s="209"/>
      <c r="W1" s="209"/>
      <c r="X1" s="209"/>
      <c r="Y1" s="209"/>
      <c r="Z1" s="811" t="s">
        <v>199</v>
      </c>
      <c r="AA1" s="812"/>
      <c r="AB1" s="209"/>
      <c r="AC1" s="209"/>
      <c r="AD1" s="209"/>
      <c r="AE1" s="209"/>
      <c r="AF1" s="209"/>
      <c r="AG1" s="209"/>
      <c r="AH1" s="209"/>
      <c r="AI1" s="209"/>
      <c r="AJ1" s="209"/>
      <c r="AK1" s="209"/>
      <c r="AL1" s="209"/>
      <c r="AM1" s="209"/>
      <c r="AN1" s="209"/>
      <c r="AO1" s="209"/>
    </row>
    <row r="2" spans="2:41" ht="30.75" customHeight="1" thickBot="1">
      <c r="B2" s="210" t="s">
        <v>46</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11" t="s">
        <v>78</v>
      </c>
      <c r="AG2" s="209"/>
      <c r="AH2" s="209"/>
      <c r="AI2" s="209"/>
      <c r="AJ2" s="209"/>
      <c r="AK2" s="209"/>
      <c r="AL2" s="209"/>
      <c r="AM2" s="209"/>
      <c r="AN2" s="209"/>
      <c r="AO2" s="209"/>
    </row>
    <row r="3" spans="2:41" s="4" customFormat="1" ht="30" customHeight="1" thickBot="1">
      <c r="B3" s="607" t="s">
        <v>47</v>
      </c>
      <c r="C3" s="608"/>
      <c r="D3" s="608"/>
      <c r="E3" s="608"/>
      <c r="F3" s="608"/>
      <c r="G3" s="608"/>
      <c r="H3" s="608"/>
      <c r="I3" s="608"/>
      <c r="J3" s="609"/>
      <c r="K3" s="619" t="s">
        <v>164</v>
      </c>
      <c r="L3" s="620"/>
      <c r="M3" s="620"/>
      <c r="N3" s="620"/>
      <c r="O3" s="621"/>
      <c r="P3" s="622"/>
      <c r="Q3" s="623" t="s">
        <v>140</v>
      </c>
      <c r="R3" s="624"/>
      <c r="S3" s="624"/>
      <c r="T3" s="624"/>
      <c r="U3" s="613" t="s">
        <v>144</v>
      </c>
      <c r="V3" s="614"/>
      <c r="W3" s="614"/>
      <c r="X3" s="614"/>
      <c r="Y3" s="614"/>
      <c r="Z3" s="614"/>
      <c r="AA3" s="615"/>
      <c r="AB3" s="533" t="s">
        <v>162</v>
      </c>
      <c r="AC3" s="534"/>
      <c r="AD3" s="617" t="s">
        <v>163</v>
      </c>
      <c r="AE3" s="607" t="s">
        <v>47</v>
      </c>
      <c r="AF3" s="608"/>
      <c r="AG3" s="608"/>
      <c r="AH3" s="608"/>
      <c r="AI3" s="608"/>
      <c r="AJ3" s="608"/>
      <c r="AK3" s="608"/>
      <c r="AL3" s="608"/>
      <c r="AM3" s="609"/>
      <c r="AN3" s="594" t="s">
        <v>126</v>
      </c>
      <c r="AO3" s="596" t="s">
        <v>96</v>
      </c>
    </row>
    <row r="4" spans="2:41" s="6" customFormat="1" ht="60" customHeight="1">
      <c r="B4" s="610"/>
      <c r="C4" s="611"/>
      <c r="D4" s="611"/>
      <c r="E4" s="611"/>
      <c r="F4" s="611"/>
      <c r="G4" s="611"/>
      <c r="H4" s="611"/>
      <c r="I4" s="611"/>
      <c r="J4" s="611"/>
      <c r="K4" s="598" t="s">
        <v>108</v>
      </c>
      <c r="L4" s="599"/>
      <c r="M4" s="212" t="s">
        <v>139</v>
      </c>
      <c r="N4" s="213" t="s">
        <v>143</v>
      </c>
      <c r="O4" s="214" t="s">
        <v>142</v>
      </c>
      <c r="P4" s="215" t="s">
        <v>1</v>
      </c>
      <c r="Q4" s="600" t="s">
        <v>130</v>
      </c>
      <c r="R4" s="601"/>
      <c r="S4" s="600" t="s">
        <v>125</v>
      </c>
      <c r="T4" s="601"/>
      <c r="U4" s="600" t="s">
        <v>133</v>
      </c>
      <c r="V4" s="601"/>
      <c r="W4" s="101" t="s">
        <v>123</v>
      </c>
      <c r="X4" s="600" t="s">
        <v>131</v>
      </c>
      <c r="Y4" s="601"/>
      <c r="Z4" s="101" t="s">
        <v>136</v>
      </c>
      <c r="AA4" s="101" t="s">
        <v>132</v>
      </c>
      <c r="AB4" s="616" t="s">
        <v>155</v>
      </c>
      <c r="AC4" s="536"/>
      <c r="AD4" s="618"/>
      <c r="AE4" s="610"/>
      <c r="AF4" s="611"/>
      <c r="AG4" s="611"/>
      <c r="AH4" s="611"/>
      <c r="AI4" s="611"/>
      <c r="AJ4" s="611"/>
      <c r="AK4" s="611"/>
      <c r="AL4" s="611"/>
      <c r="AM4" s="612"/>
      <c r="AN4" s="595"/>
      <c r="AO4" s="597"/>
    </row>
    <row r="5" spans="2:41" s="4" customFormat="1" ht="39.950000000000003" customHeight="1">
      <c r="B5" s="666">
        <v>1</v>
      </c>
      <c r="C5" s="669" t="s">
        <v>121</v>
      </c>
      <c r="D5" s="625"/>
      <c r="E5" s="625"/>
      <c r="F5" s="625"/>
      <c r="G5" s="625" t="s">
        <v>98</v>
      </c>
      <c r="H5" s="625"/>
      <c r="I5" s="625"/>
      <c r="J5" s="626"/>
      <c r="K5" s="627">
        <v>1</v>
      </c>
      <c r="L5" s="628"/>
      <c r="M5" s="216">
        <v>1</v>
      </c>
      <c r="N5" s="217">
        <v>1</v>
      </c>
      <c r="O5" s="218">
        <v>2</v>
      </c>
      <c r="P5" s="219">
        <v>2</v>
      </c>
      <c r="Q5" s="579">
        <v>2</v>
      </c>
      <c r="R5" s="580"/>
      <c r="S5" s="579">
        <v>2</v>
      </c>
      <c r="T5" s="580"/>
      <c r="U5" s="579">
        <v>2</v>
      </c>
      <c r="V5" s="580"/>
      <c r="W5" s="602">
        <f>U5/O6</f>
        <v>1</v>
      </c>
      <c r="X5" s="579">
        <v>2</v>
      </c>
      <c r="Y5" s="580"/>
      <c r="Z5" s="602">
        <f>X5/O5</f>
        <v>1</v>
      </c>
      <c r="AA5" s="602">
        <f>X5/U5</f>
        <v>1</v>
      </c>
      <c r="AB5" s="539">
        <v>2</v>
      </c>
      <c r="AC5" s="540"/>
      <c r="AD5" s="220"/>
      <c r="AE5" s="606">
        <v>1</v>
      </c>
      <c r="AF5" s="592" t="s">
        <v>12</v>
      </c>
      <c r="AG5" s="593"/>
      <c r="AH5" s="593"/>
      <c r="AI5" s="593"/>
      <c r="AJ5" s="593" t="s">
        <v>98</v>
      </c>
      <c r="AK5" s="593"/>
      <c r="AL5" s="593"/>
      <c r="AM5" s="593"/>
      <c r="AN5" s="37" t="s">
        <v>79</v>
      </c>
      <c r="AO5" s="50" t="s">
        <v>79</v>
      </c>
    </row>
    <row r="6" spans="2:41" s="4" customFormat="1" ht="39.950000000000003" customHeight="1">
      <c r="B6" s="666"/>
      <c r="C6" s="669"/>
      <c r="D6" s="625"/>
      <c r="E6" s="625"/>
      <c r="F6" s="625"/>
      <c r="G6" s="625" t="s">
        <v>13</v>
      </c>
      <c r="H6" s="625"/>
      <c r="I6" s="625"/>
      <c r="J6" s="626"/>
      <c r="K6" s="627">
        <v>1</v>
      </c>
      <c r="L6" s="628"/>
      <c r="M6" s="216">
        <v>1</v>
      </c>
      <c r="N6" s="217">
        <v>1</v>
      </c>
      <c r="O6" s="218">
        <v>2</v>
      </c>
      <c r="P6" s="219">
        <v>2</v>
      </c>
      <c r="Q6" s="604"/>
      <c r="R6" s="605"/>
      <c r="S6" s="604"/>
      <c r="T6" s="605"/>
      <c r="U6" s="604"/>
      <c r="V6" s="605"/>
      <c r="W6" s="603"/>
      <c r="X6" s="604"/>
      <c r="Y6" s="605"/>
      <c r="Z6" s="603"/>
      <c r="AA6" s="603"/>
      <c r="AB6" s="539">
        <v>2</v>
      </c>
      <c r="AC6" s="540"/>
      <c r="AD6" s="220"/>
      <c r="AE6" s="606"/>
      <c r="AF6" s="592"/>
      <c r="AG6" s="593"/>
      <c r="AH6" s="593"/>
      <c r="AI6" s="593"/>
      <c r="AJ6" s="593" t="s">
        <v>13</v>
      </c>
      <c r="AK6" s="593"/>
      <c r="AL6" s="593"/>
      <c r="AM6" s="593"/>
      <c r="AN6" s="71"/>
      <c r="AO6" s="72"/>
    </row>
    <row r="7" spans="2:41" s="4" customFormat="1" ht="39.950000000000003" customHeight="1">
      <c r="B7" s="653">
        <v>2</v>
      </c>
      <c r="C7" s="642" t="s">
        <v>122</v>
      </c>
      <c r="D7" s="656"/>
      <c r="E7" s="656"/>
      <c r="F7" s="657"/>
      <c r="G7" s="664" t="s">
        <v>15</v>
      </c>
      <c r="H7" s="664"/>
      <c r="I7" s="664"/>
      <c r="J7" s="665"/>
      <c r="K7" s="648">
        <v>165180</v>
      </c>
      <c r="L7" s="649"/>
      <c r="M7" s="221">
        <v>159984</v>
      </c>
      <c r="N7" s="222">
        <v>155208</v>
      </c>
      <c r="O7" s="223">
        <v>150864</v>
      </c>
      <c r="P7" s="224">
        <v>147048</v>
      </c>
      <c r="Q7" s="565">
        <v>208647</v>
      </c>
      <c r="R7" s="566"/>
      <c r="S7" s="565">
        <v>88096</v>
      </c>
      <c r="T7" s="566"/>
      <c r="U7" s="559">
        <v>215074</v>
      </c>
      <c r="V7" s="667"/>
      <c r="W7" s="556">
        <f>U7/O8</f>
        <v>1.4256151235549899</v>
      </c>
      <c r="X7" s="559">
        <v>92592</v>
      </c>
      <c r="Y7" s="667"/>
      <c r="Z7" s="556">
        <f>X7/O7</f>
        <v>0.61374482978046452</v>
      </c>
      <c r="AA7" s="556">
        <f>X7/U7</f>
        <v>0.43051228879362452</v>
      </c>
      <c r="AB7" s="537">
        <f>5383*12</f>
        <v>64596</v>
      </c>
      <c r="AC7" s="538"/>
      <c r="AD7" s="225" t="s">
        <v>157</v>
      </c>
      <c r="AE7" s="589">
        <v>2</v>
      </c>
      <c r="AF7" s="633" t="s">
        <v>14</v>
      </c>
      <c r="AG7" s="634"/>
      <c r="AH7" s="634"/>
      <c r="AI7" s="635"/>
      <c r="AJ7" s="593" t="s">
        <v>15</v>
      </c>
      <c r="AK7" s="593"/>
      <c r="AL7" s="593"/>
      <c r="AM7" s="593"/>
      <c r="AN7" s="37"/>
      <c r="AO7" s="50"/>
    </row>
    <row r="8" spans="2:41" s="4" customFormat="1" ht="39.950000000000003" customHeight="1">
      <c r="B8" s="654"/>
      <c r="C8" s="658"/>
      <c r="D8" s="659"/>
      <c r="E8" s="659"/>
      <c r="F8" s="660"/>
      <c r="G8" s="642" t="s">
        <v>75</v>
      </c>
      <c r="H8" s="643"/>
      <c r="I8" s="646" t="s">
        <v>17</v>
      </c>
      <c r="J8" s="647"/>
      <c r="K8" s="648">
        <v>165180</v>
      </c>
      <c r="L8" s="649"/>
      <c r="M8" s="221">
        <v>159984</v>
      </c>
      <c r="N8" s="222">
        <v>155208</v>
      </c>
      <c r="O8" s="223">
        <v>150864</v>
      </c>
      <c r="P8" s="224">
        <v>147048</v>
      </c>
      <c r="Q8" s="567"/>
      <c r="R8" s="568"/>
      <c r="S8" s="567"/>
      <c r="T8" s="568"/>
      <c r="U8" s="563"/>
      <c r="V8" s="564"/>
      <c r="W8" s="668"/>
      <c r="X8" s="563"/>
      <c r="Y8" s="564"/>
      <c r="Z8" s="558"/>
      <c r="AA8" s="558"/>
      <c r="AB8" s="537"/>
      <c r="AC8" s="538"/>
      <c r="AD8" s="220"/>
      <c r="AE8" s="631"/>
      <c r="AF8" s="636"/>
      <c r="AG8" s="637"/>
      <c r="AH8" s="637"/>
      <c r="AI8" s="638"/>
      <c r="AJ8" s="633" t="s">
        <v>75</v>
      </c>
      <c r="AK8" s="650"/>
      <c r="AL8" s="629" t="s">
        <v>17</v>
      </c>
      <c r="AM8" s="630"/>
      <c r="AN8" s="73" t="s">
        <v>80</v>
      </c>
      <c r="AO8" s="554" t="s">
        <v>81</v>
      </c>
    </row>
    <row r="9" spans="2:41" s="4" customFormat="1" ht="39.950000000000003" customHeight="1">
      <c r="B9" s="655"/>
      <c r="C9" s="661"/>
      <c r="D9" s="662"/>
      <c r="E9" s="662"/>
      <c r="F9" s="663"/>
      <c r="G9" s="644"/>
      <c r="H9" s="645"/>
      <c r="I9" s="646" t="s">
        <v>18</v>
      </c>
      <c r="J9" s="647"/>
      <c r="K9" s="573">
        <v>16</v>
      </c>
      <c r="L9" s="574"/>
      <c r="M9" s="226">
        <v>16</v>
      </c>
      <c r="N9" s="227">
        <v>16</v>
      </c>
      <c r="O9" s="228">
        <v>16</v>
      </c>
      <c r="P9" s="229">
        <v>16</v>
      </c>
      <c r="Q9" s="575">
        <v>16</v>
      </c>
      <c r="R9" s="576"/>
      <c r="S9" s="577">
        <v>16</v>
      </c>
      <c r="T9" s="578"/>
      <c r="U9" s="569">
        <v>15</v>
      </c>
      <c r="V9" s="570"/>
      <c r="W9" s="102">
        <f>U9/O9</f>
        <v>0.9375</v>
      </c>
      <c r="X9" s="571">
        <v>15</v>
      </c>
      <c r="Y9" s="572"/>
      <c r="Z9" s="102">
        <f>X9/O9</f>
        <v>0.9375</v>
      </c>
      <c r="AA9" s="102">
        <f>X9/U9</f>
        <v>1</v>
      </c>
      <c r="AB9" s="539"/>
      <c r="AC9" s="540"/>
      <c r="AD9" s="220"/>
      <c r="AE9" s="632"/>
      <c r="AF9" s="639"/>
      <c r="AG9" s="640"/>
      <c r="AH9" s="640"/>
      <c r="AI9" s="641"/>
      <c r="AJ9" s="651"/>
      <c r="AK9" s="652"/>
      <c r="AL9" s="629" t="s">
        <v>18</v>
      </c>
      <c r="AM9" s="630"/>
      <c r="AN9" s="49"/>
      <c r="AO9" s="555"/>
    </row>
    <row r="10" spans="2:41" s="4" customFormat="1" ht="39.950000000000003" customHeight="1" thickBot="1">
      <c r="B10" s="680">
        <v>3</v>
      </c>
      <c r="C10" s="669" t="s">
        <v>19</v>
      </c>
      <c r="D10" s="625"/>
      <c r="E10" s="625"/>
      <c r="F10" s="625"/>
      <c r="G10" s="625" t="s">
        <v>15</v>
      </c>
      <c r="H10" s="625"/>
      <c r="I10" s="625"/>
      <c r="J10" s="626"/>
      <c r="K10" s="683">
        <v>35070</v>
      </c>
      <c r="L10" s="684"/>
      <c r="M10" s="230">
        <v>33950</v>
      </c>
      <c r="N10" s="231">
        <v>35840</v>
      </c>
      <c r="O10" s="232">
        <v>32200</v>
      </c>
      <c r="P10" s="233">
        <v>31500</v>
      </c>
      <c r="Q10" s="579">
        <v>29988</v>
      </c>
      <c r="R10" s="580"/>
      <c r="S10" s="579">
        <v>28878</v>
      </c>
      <c r="T10" s="580"/>
      <c r="U10" s="559">
        <v>29739</v>
      </c>
      <c r="V10" s="560"/>
      <c r="W10" s="602">
        <f>U10/O10</f>
        <v>0.9235714285714286</v>
      </c>
      <c r="X10" s="559">
        <v>28619</v>
      </c>
      <c r="Y10" s="560"/>
      <c r="Z10" s="602">
        <f>X10/O10</f>
        <v>0.8887888198757764</v>
      </c>
      <c r="AA10" s="602">
        <f>X10/U10</f>
        <v>0.96233901610679584</v>
      </c>
      <c r="AB10" s="541"/>
      <c r="AC10" s="542"/>
      <c r="AD10" s="234" t="s">
        <v>158</v>
      </c>
      <c r="AE10" s="589">
        <v>3</v>
      </c>
      <c r="AF10" s="592" t="s">
        <v>19</v>
      </c>
      <c r="AG10" s="593"/>
      <c r="AH10" s="593"/>
      <c r="AI10" s="593"/>
      <c r="AJ10" s="593" t="s">
        <v>15</v>
      </c>
      <c r="AK10" s="593"/>
      <c r="AL10" s="593"/>
      <c r="AM10" s="593"/>
      <c r="AN10" s="38"/>
      <c r="AO10" s="39"/>
    </row>
    <row r="11" spans="2:41" s="4" customFormat="1" ht="30" customHeight="1">
      <c r="B11" s="681"/>
      <c r="C11" s="669"/>
      <c r="D11" s="625"/>
      <c r="E11" s="625"/>
      <c r="F11" s="625"/>
      <c r="G11" s="625" t="s">
        <v>75</v>
      </c>
      <c r="H11" s="625"/>
      <c r="I11" s="625"/>
      <c r="J11" s="626"/>
      <c r="K11" s="670" t="s">
        <v>38</v>
      </c>
      <c r="L11" s="671"/>
      <c r="M11" s="671"/>
      <c r="N11" s="671"/>
      <c r="O11" s="672"/>
      <c r="P11" s="673"/>
      <c r="Q11" s="581"/>
      <c r="R11" s="582"/>
      <c r="S11" s="581"/>
      <c r="T11" s="582"/>
      <c r="U11" s="685"/>
      <c r="V11" s="686"/>
      <c r="W11" s="687"/>
      <c r="X11" s="685"/>
      <c r="Y11" s="686"/>
      <c r="Z11" s="687"/>
      <c r="AA11" s="687"/>
      <c r="AB11" s="543" t="s">
        <v>38</v>
      </c>
      <c r="AC11" s="544"/>
      <c r="AD11" s="220"/>
      <c r="AE11" s="590"/>
      <c r="AF11" s="592"/>
      <c r="AG11" s="593"/>
      <c r="AH11" s="593"/>
      <c r="AI11" s="593"/>
      <c r="AJ11" s="593" t="s">
        <v>75</v>
      </c>
      <c r="AK11" s="593"/>
      <c r="AL11" s="593"/>
      <c r="AM11" s="593"/>
      <c r="AN11" s="40"/>
      <c r="AO11" s="41"/>
    </row>
    <row r="12" spans="2:41" s="4" customFormat="1" ht="30" customHeight="1">
      <c r="B12" s="681"/>
      <c r="C12" s="669"/>
      <c r="D12" s="625"/>
      <c r="E12" s="625"/>
      <c r="F12" s="625"/>
      <c r="G12" s="625"/>
      <c r="H12" s="625"/>
      <c r="I12" s="625"/>
      <c r="J12" s="626"/>
      <c r="K12" s="674" t="s">
        <v>94</v>
      </c>
      <c r="L12" s="675"/>
      <c r="M12" s="675"/>
      <c r="N12" s="675"/>
      <c r="O12" s="675"/>
      <c r="P12" s="676"/>
      <c r="Q12" s="581"/>
      <c r="R12" s="582"/>
      <c r="S12" s="581"/>
      <c r="T12" s="582"/>
      <c r="U12" s="685"/>
      <c r="V12" s="686"/>
      <c r="W12" s="687"/>
      <c r="X12" s="685"/>
      <c r="Y12" s="686"/>
      <c r="Z12" s="687"/>
      <c r="AA12" s="687"/>
      <c r="AB12" s="545" t="s">
        <v>94</v>
      </c>
      <c r="AC12" s="546"/>
      <c r="AD12" s="220"/>
      <c r="AE12" s="590"/>
      <c r="AF12" s="592"/>
      <c r="AG12" s="593"/>
      <c r="AH12" s="593"/>
      <c r="AI12" s="593"/>
      <c r="AJ12" s="593"/>
      <c r="AK12" s="593"/>
      <c r="AL12" s="593"/>
      <c r="AM12" s="593"/>
      <c r="AN12" s="40"/>
      <c r="AO12" s="41"/>
    </row>
    <row r="13" spans="2:41" s="4" customFormat="1" ht="30" customHeight="1" thickBot="1">
      <c r="B13" s="682"/>
      <c r="C13" s="669"/>
      <c r="D13" s="625"/>
      <c r="E13" s="625"/>
      <c r="F13" s="625"/>
      <c r="G13" s="625"/>
      <c r="H13" s="625"/>
      <c r="I13" s="625"/>
      <c r="J13" s="626"/>
      <c r="K13" s="677"/>
      <c r="L13" s="672"/>
      <c r="M13" s="672"/>
      <c r="N13" s="678"/>
      <c r="O13" s="678"/>
      <c r="P13" s="679"/>
      <c r="Q13" s="583"/>
      <c r="R13" s="584"/>
      <c r="S13" s="583"/>
      <c r="T13" s="584"/>
      <c r="U13" s="587"/>
      <c r="V13" s="588"/>
      <c r="W13" s="603"/>
      <c r="X13" s="587"/>
      <c r="Y13" s="588"/>
      <c r="Z13" s="603"/>
      <c r="AA13" s="603"/>
      <c r="AB13" s="547"/>
      <c r="AC13" s="548"/>
      <c r="AD13" s="220"/>
      <c r="AE13" s="591"/>
      <c r="AF13" s="592"/>
      <c r="AG13" s="593"/>
      <c r="AH13" s="593"/>
      <c r="AI13" s="593"/>
      <c r="AJ13" s="593"/>
      <c r="AK13" s="593"/>
      <c r="AL13" s="593"/>
      <c r="AM13" s="593"/>
      <c r="AN13" s="40"/>
      <c r="AO13" s="41"/>
    </row>
    <row r="14" spans="2:41" s="4" customFormat="1" ht="39.950000000000003" customHeight="1" thickBot="1">
      <c r="B14" s="653">
        <v>4</v>
      </c>
      <c r="C14" s="688" t="s">
        <v>20</v>
      </c>
      <c r="D14" s="664"/>
      <c r="E14" s="664"/>
      <c r="F14" s="664"/>
      <c r="G14" s="664" t="s">
        <v>21</v>
      </c>
      <c r="H14" s="664"/>
      <c r="I14" s="664"/>
      <c r="J14" s="665"/>
      <c r="K14" s="689">
        <v>2460</v>
      </c>
      <c r="L14" s="690"/>
      <c r="M14" s="235">
        <v>2381</v>
      </c>
      <c r="N14" s="235">
        <v>2316</v>
      </c>
      <c r="O14" s="236">
        <v>2259</v>
      </c>
      <c r="P14" s="237">
        <v>2210</v>
      </c>
      <c r="Q14" s="565">
        <v>2372</v>
      </c>
      <c r="R14" s="691"/>
      <c r="S14" s="565">
        <v>2347</v>
      </c>
      <c r="T14" s="691"/>
      <c r="U14" s="559">
        <v>2339</v>
      </c>
      <c r="V14" s="560"/>
      <c r="W14" s="556">
        <f>U14/O14</f>
        <v>1.0354138999557325</v>
      </c>
      <c r="X14" s="559">
        <v>2328</v>
      </c>
      <c r="Y14" s="560"/>
      <c r="Z14" s="556">
        <f>X14/O14</f>
        <v>1.0305444887118194</v>
      </c>
      <c r="AA14" s="556">
        <f>X14/U14</f>
        <v>0.99529713552800347</v>
      </c>
      <c r="AB14" s="549"/>
      <c r="AC14" s="530"/>
      <c r="AD14" s="234" t="s">
        <v>158</v>
      </c>
      <c r="AE14" s="589">
        <v>4</v>
      </c>
      <c r="AF14" s="592" t="s">
        <v>20</v>
      </c>
      <c r="AG14" s="593"/>
      <c r="AH14" s="593"/>
      <c r="AI14" s="593"/>
      <c r="AJ14" s="593" t="s">
        <v>21</v>
      </c>
      <c r="AK14" s="593"/>
      <c r="AL14" s="593"/>
      <c r="AM14" s="593"/>
      <c r="AN14" s="40"/>
      <c r="AO14" s="42"/>
    </row>
    <row r="15" spans="2:41" s="4" customFormat="1" ht="60" customHeight="1" thickBot="1">
      <c r="B15" s="655"/>
      <c r="C15" s="688"/>
      <c r="D15" s="664"/>
      <c r="E15" s="664"/>
      <c r="F15" s="664"/>
      <c r="G15" s="664" t="s">
        <v>16</v>
      </c>
      <c r="H15" s="664"/>
      <c r="I15" s="664"/>
      <c r="J15" s="665"/>
      <c r="K15" s="694" t="s">
        <v>228</v>
      </c>
      <c r="L15" s="695"/>
      <c r="M15" s="695"/>
      <c r="N15" s="696"/>
      <c r="O15" s="696"/>
      <c r="P15" s="697"/>
      <c r="Q15" s="692"/>
      <c r="R15" s="693"/>
      <c r="S15" s="692"/>
      <c r="T15" s="693"/>
      <c r="U15" s="587"/>
      <c r="V15" s="588"/>
      <c r="W15" s="558"/>
      <c r="X15" s="587"/>
      <c r="Y15" s="588"/>
      <c r="Z15" s="558"/>
      <c r="AA15" s="558"/>
      <c r="AB15" s="550" t="s">
        <v>228</v>
      </c>
      <c r="AC15" s="551"/>
      <c r="AD15" s="220"/>
      <c r="AE15" s="632"/>
      <c r="AF15" s="592"/>
      <c r="AG15" s="593"/>
      <c r="AH15" s="593"/>
      <c r="AI15" s="593"/>
      <c r="AJ15" s="593" t="s">
        <v>16</v>
      </c>
      <c r="AK15" s="593"/>
      <c r="AL15" s="593"/>
      <c r="AM15" s="593"/>
      <c r="AN15" s="40"/>
      <c r="AO15" s="41"/>
    </row>
    <row r="16" spans="2:41" s="4" customFormat="1" ht="39.950000000000003" customHeight="1" thickBot="1">
      <c r="B16" s="680">
        <v>5</v>
      </c>
      <c r="C16" s="669" t="s">
        <v>22</v>
      </c>
      <c r="D16" s="625"/>
      <c r="E16" s="625"/>
      <c r="F16" s="625"/>
      <c r="G16" s="625" t="s">
        <v>21</v>
      </c>
      <c r="H16" s="625"/>
      <c r="I16" s="625"/>
      <c r="J16" s="626"/>
      <c r="K16" s="702">
        <v>81</v>
      </c>
      <c r="L16" s="703"/>
      <c r="M16" s="238">
        <v>79</v>
      </c>
      <c r="N16" s="238">
        <v>77</v>
      </c>
      <c r="O16" s="239">
        <v>75</v>
      </c>
      <c r="P16" s="240">
        <v>73</v>
      </c>
      <c r="Q16" s="579">
        <v>188</v>
      </c>
      <c r="R16" s="580"/>
      <c r="S16" s="579">
        <v>115</v>
      </c>
      <c r="T16" s="580"/>
      <c r="U16" s="559">
        <v>193</v>
      </c>
      <c r="V16" s="560"/>
      <c r="W16" s="602">
        <f>U16/O16</f>
        <v>2.5733333333333333</v>
      </c>
      <c r="X16" s="559">
        <v>143</v>
      </c>
      <c r="Y16" s="560"/>
      <c r="Z16" s="602">
        <f>X16/O16</f>
        <v>1.9066666666666667</v>
      </c>
      <c r="AA16" s="602">
        <f>X16/U16</f>
        <v>0.7409326424870466</v>
      </c>
      <c r="AB16" s="552"/>
      <c r="AC16" s="553"/>
      <c r="AD16" s="234" t="s">
        <v>159</v>
      </c>
      <c r="AE16" s="589">
        <v>5</v>
      </c>
      <c r="AF16" s="592" t="s">
        <v>22</v>
      </c>
      <c r="AG16" s="593"/>
      <c r="AH16" s="593"/>
      <c r="AI16" s="593"/>
      <c r="AJ16" s="593" t="s">
        <v>21</v>
      </c>
      <c r="AK16" s="593"/>
      <c r="AL16" s="593"/>
      <c r="AM16" s="593"/>
      <c r="AN16" s="40"/>
      <c r="AO16" s="42"/>
    </row>
    <row r="17" spans="2:41" s="4" customFormat="1" ht="39.950000000000003" customHeight="1" thickBot="1">
      <c r="B17" s="682"/>
      <c r="C17" s="669"/>
      <c r="D17" s="625"/>
      <c r="E17" s="625"/>
      <c r="F17" s="625"/>
      <c r="G17" s="626" t="s">
        <v>16</v>
      </c>
      <c r="H17" s="700"/>
      <c r="I17" s="700"/>
      <c r="J17" s="700"/>
      <c r="K17" s="670" t="s">
        <v>69</v>
      </c>
      <c r="L17" s="671"/>
      <c r="M17" s="678"/>
      <c r="N17" s="678"/>
      <c r="O17" s="678"/>
      <c r="P17" s="673"/>
      <c r="Q17" s="583"/>
      <c r="R17" s="584"/>
      <c r="S17" s="583"/>
      <c r="T17" s="584"/>
      <c r="U17" s="587"/>
      <c r="V17" s="588"/>
      <c r="W17" s="603"/>
      <c r="X17" s="587"/>
      <c r="Y17" s="588"/>
      <c r="Z17" s="603"/>
      <c r="AA17" s="603"/>
      <c r="AB17" s="715" t="s">
        <v>69</v>
      </c>
      <c r="AC17" s="716"/>
      <c r="AD17" s="220"/>
      <c r="AE17" s="591"/>
      <c r="AF17" s="592"/>
      <c r="AG17" s="593"/>
      <c r="AH17" s="593"/>
      <c r="AI17" s="593"/>
      <c r="AJ17" s="699" t="s">
        <v>16</v>
      </c>
      <c r="AK17" s="701"/>
      <c r="AL17" s="701"/>
      <c r="AM17" s="592"/>
      <c r="AN17" s="40"/>
      <c r="AO17" s="41"/>
    </row>
    <row r="18" spans="2:41" s="4" customFormat="1" ht="39.950000000000003" customHeight="1">
      <c r="B18" s="653">
        <v>6</v>
      </c>
      <c r="C18" s="642" t="s">
        <v>23</v>
      </c>
      <c r="D18" s="656"/>
      <c r="E18" s="656"/>
      <c r="F18" s="657"/>
      <c r="G18" s="664" t="s">
        <v>99</v>
      </c>
      <c r="H18" s="664"/>
      <c r="I18" s="664"/>
      <c r="J18" s="665"/>
      <c r="K18" s="574">
        <v>42</v>
      </c>
      <c r="L18" s="585"/>
      <c r="M18" s="241">
        <v>42</v>
      </c>
      <c r="N18" s="241">
        <v>42</v>
      </c>
      <c r="O18" s="242">
        <v>42</v>
      </c>
      <c r="P18" s="229">
        <v>42</v>
      </c>
      <c r="Q18" s="565">
        <v>38</v>
      </c>
      <c r="R18" s="566"/>
      <c r="S18" s="565">
        <v>59</v>
      </c>
      <c r="T18" s="714"/>
      <c r="U18" s="559">
        <v>54</v>
      </c>
      <c r="V18" s="667"/>
      <c r="W18" s="556">
        <f>U18/O19</f>
        <v>1.2857142857142858</v>
      </c>
      <c r="X18" s="559">
        <v>93</v>
      </c>
      <c r="Y18" s="586"/>
      <c r="Z18" s="556">
        <f>X18/O18</f>
        <v>2.2142857142857144</v>
      </c>
      <c r="AA18" s="556">
        <f>X18/U18</f>
        <v>1.7222222222222223</v>
      </c>
      <c r="AB18" s="717">
        <v>27</v>
      </c>
      <c r="AC18" s="718"/>
      <c r="AD18" s="234" t="s">
        <v>159</v>
      </c>
      <c r="AE18" s="589">
        <v>6</v>
      </c>
      <c r="AF18" s="633" t="s">
        <v>23</v>
      </c>
      <c r="AG18" s="634"/>
      <c r="AH18" s="634"/>
      <c r="AI18" s="635"/>
      <c r="AJ18" s="593" t="s">
        <v>99</v>
      </c>
      <c r="AK18" s="593"/>
      <c r="AL18" s="593"/>
      <c r="AM18" s="593"/>
      <c r="AN18" s="40"/>
      <c r="AO18" s="41"/>
    </row>
    <row r="19" spans="2:41" s="4" customFormat="1" ht="39.950000000000003" customHeight="1">
      <c r="B19" s="654"/>
      <c r="C19" s="658"/>
      <c r="D19" s="659"/>
      <c r="E19" s="659"/>
      <c r="F19" s="660"/>
      <c r="G19" s="664" t="s">
        <v>16</v>
      </c>
      <c r="H19" s="664"/>
      <c r="I19" s="665" t="s">
        <v>24</v>
      </c>
      <c r="J19" s="698"/>
      <c r="K19" s="574">
        <v>42</v>
      </c>
      <c r="L19" s="585"/>
      <c r="M19" s="241">
        <v>42</v>
      </c>
      <c r="N19" s="241">
        <v>42</v>
      </c>
      <c r="O19" s="228">
        <v>42</v>
      </c>
      <c r="P19" s="229">
        <v>42</v>
      </c>
      <c r="Q19" s="567"/>
      <c r="R19" s="568"/>
      <c r="S19" s="692"/>
      <c r="T19" s="693"/>
      <c r="U19" s="563"/>
      <c r="V19" s="564"/>
      <c r="W19" s="558"/>
      <c r="X19" s="587"/>
      <c r="Y19" s="588"/>
      <c r="Z19" s="558"/>
      <c r="AA19" s="558"/>
      <c r="AB19" s="531"/>
      <c r="AC19" s="529"/>
      <c r="AD19" s="220"/>
      <c r="AE19" s="631"/>
      <c r="AF19" s="636"/>
      <c r="AG19" s="637"/>
      <c r="AH19" s="637"/>
      <c r="AI19" s="638"/>
      <c r="AJ19" s="593" t="s">
        <v>16</v>
      </c>
      <c r="AK19" s="593"/>
      <c r="AL19" s="699" t="s">
        <v>24</v>
      </c>
      <c r="AM19" s="592"/>
      <c r="AN19" s="40"/>
      <c r="AO19" s="42"/>
    </row>
    <row r="20" spans="2:41" s="4" customFormat="1" ht="39.950000000000003" customHeight="1">
      <c r="B20" s="655"/>
      <c r="C20" s="661"/>
      <c r="D20" s="662"/>
      <c r="E20" s="662"/>
      <c r="F20" s="663"/>
      <c r="G20" s="664"/>
      <c r="H20" s="664"/>
      <c r="I20" s="665" t="s">
        <v>18</v>
      </c>
      <c r="J20" s="698"/>
      <c r="K20" s="574">
        <v>3</v>
      </c>
      <c r="L20" s="585"/>
      <c r="M20" s="241">
        <v>3</v>
      </c>
      <c r="N20" s="241">
        <v>3</v>
      </c>
      <c r="O20" s="228">
        <v>3</v>
      </c>
      <c r="P20" s="229">
        <v>3</v>
      </c>
      <c r="Q20" s="575">
        <v>3</v>
      </c>
      <c r="R20" s="576"/>
      <c r="S20" s="577">
        <v>3</v>
      </c>
      <c r="T20" s="578"/>
      <c r="U20" s="569">
        <v>3</v>
      </c>
      <c r="V20" s="570"/>
      <c r="W20" s="102">
        <f>U20/O20</f>
        <v>1</v>
      </c>
      <c r="X20" s="571">
        <v>3</v>
      </c>
      <c r="Y20" s="572"/>
      <c r="Z20" s="102">
        <f>X20/O20</f>
        <v>1</v>
      </c>
      <c r="AA20" s="102">
        <f>X20/U20</f>
        <v>1</v>
      </c>
      <c r="AB20" s="531"/>
      <c r="AC20" s="529"/>
      <c r="AD20" s="220"/>
      <c r="AE20" s="632"/>
      <c r="AF20" s="639"/>
      <c r="AG20" s="640"/>
      <c r="AH20" s="640"/>
      <c r="AI20" s="641"/>
      <c r="AJ20" s="593"/>
      <c r="AK20" s="593"/>
      <c r="AL20" s="699" t="s">
        <v>18</v>
      </c>
      <c r="AM20" s="592"/>
      <c r="AN20" s="43"/>
      <c r="AO20" s="44"/>
    </row>
    <row r="21" spans="2:41" s="4" customFormat="1" ht="39.950000000000003" customHeight="1">
      <c r="B21" s="680">
        <v>7</v>
      </c>
      <c r="C21" s="708" t="s">
        <v>25</v>
      </c>
      <c r="D21" s="709"/>
      <c r="E21" s="709"/>
      <c r="F21" s="710"/>
      <c r="G21" s="626" t="s">
        <v>99</v>
      </c>
      <c r="H21" s="700"/>
      <c r="I21" s="700"/>
      <c r="J21" s="700"/>
      <c r="K21" s="712">
        <v>5550</v>
      </c>
      <c r="L21" s="713"/>
      <c r="M21" s="243">
        <v>5138</v>
      </c>
      <c r="N21" s="243">
        <v>4770</v>
      </c>
      <c r="O21" s="244">
        <v>4442</v>
      </c>
      <c r="P21" s="245">
        <v>4148</v>
      </c>
      <c r="Q21" s="579">
        <v>6645</v>
      </c>
      <c r="R21" s="580"/>
      <c r="S21" s="579">
        <v>6645</v>
      </c>
      <c r="T21" s="580"/>
      <c r="U21" s="559">
        <v>5900</v>
      </c>
      <c r="V21" s="560"/>
      <c r="W21" s="602">
        <f>U21/O22</f>
        <v>1.3282305267897343</v>
      </c>
      <c r="X21" s="559">
        <v>5900</v>
      </c>
      <c r="Y21" s="560"/>
      <c r="Z21" s="602">
        <f>X21/O21</f>
        <v>1.3282305267897343</v>
      </c>
      <c r="AA21" s="602">
        <f>X21/U21</f>
        <v>1</v>
      </c>
      <c r="AB21" s="528">
        <f>16296+30</f>
        <v>16326</v>
      </c>
      <c r="AC21" s="528"/>
      <c r="AD21" s="234" t="s">
        <v>159</v>
      </c>
      <c r="AE21" s="589">
        <v>7</v>
      </c>
      <c r="AF21" s="633" t="s">
        <v>25</v>
      </c>
      <c r="AG21" s="704"/>
      <c r="AH21" s="704"/>
      <c r="AI21" s="705"/>
      <c r="AJ21" s="699" t="s">
        <v>99</v>
      </c>
      <c r="AK21" s="701"/>
      <c r="AL21" s="701"/>
      <c r="AM21" s="592"/>
      <c r="AN21" s="61" t="s">
        <v>82</v>
      </c>
      <c r="AO21" s="62" t="s">
        <v>82</v>
      </c>
    </row>
    <row r="22" spans="2:41" s="4" customFormat="1" ht="39.950000000000003" customHeight="1" thickBot="1">
      <c r="B22" s="707"/>
      <c r="C22" s="677"/>
      <c r="D22" s="672"/>
      <c r="E22" s="672"/>
      <c r="F22" s="711"/>
      <c r="G22" s="626" t="s">
        <v>26</v>
      </c>
      <c r="H22" s="700"/>
      <c r="I22" s="700"/>
      <c r="J22" s="700"/>
      <c r="K22" s="712">
        <v>5550</v>
      </c>
      <c r="L22" s="713"/>
      <c r="M22" s="243">
        <v>5138</v>
      </c>
      <c r="N22" s="243">
        <v>4770</v>
      </c>
      <c r="O22" s="246">
        <v>4442</v>
      </c>
      <c r="P22" s="245">
        <v>4148</v>
      </c>
      <c r="Q22" s="604"/>
      <c r="R22" s="605"/>
      <c r="S22" s="604"/>
      <c r="T22" s="605"/>
      <c r="U22" s="563"/>
      <c r="V22" s="564"/>
      <c r="W22" s="603"/>
      <c r="X22" s="563"/>
      <c r="Y22" s="564"/>
      <c r="Z22" s="603"/>
      <c r="AA22" s="603"/>
      <c r="AB22" s="532" t="s">
        <v>161</v>
      </c>
      <c r="AC22" s="532"/>
      <c r="AD22" s="220"/>
      <c r="AE22" s="632"/>
      <c r="AF22" s="639"/>
      <c r="AG22" s="640"/>
      <c r="AH22" s="640"/>
      <c r="AI22" s="641"/>
      <c r="AJ22" s="699" t="s">
        <v>26</v>
      </c>
      <c r="AK22" s="701"/>
      <c r="AL22" s="701"/>
      <c r="AM22" s="592"/>
      <c r="AN22" s="45"/>
      <c r="AO22" s="51"/>
    </row>
    <row r="23" spans="2:41" s="4" customFormat="1" ht="26.25" customHeight="1">
      <c r="B23" s="247"/>
      <c r="C23" s="722" t="s">
        <v>219</v>
      </c>
      <c r="D23" s="722"/>
      <c r="E23" s="722"/>
      <c r="F23" s="722"/>
      <c r="G23" s="722"/>
      <c r="H23" s="722"/>
      <c r="I23" s="722"/>
      <c r="J23" s="722"/>
      <c r="K23" s="722"/>
      <c r="L23" s="722"/>
      <c r="M23" s="722"/>
      <c r="N23" s="722"/>
      <c r="O23" s="722"/>
      <c r="P23" s="722"/>
      <c r="Q23" s="722"/>
      <c r="R23" s="722"/>
      <c r="S23" s="722"/>
      <c r="T23" s="722"/>
      <c r="U23" s="722"/>
      <c r="V23" s="722"/>
      <c r="W23" s="722"/>
      <c r="X23" s="722"/>
      <c r="Y23" s="722"/>
      <c r="Z23" s="722"/>
      <c r="AA23" s="248"/>
      <c r="AB23" s="249"/>
      <c r="AC23" s="249"/>
      <c r="AD23" s="249"/>
      <c r="AE23" s="250"/>
      <c r="AF23" s="251"/>
      <c r="AG23" s="251"/>
      <c r="AH23" s="251"/>
      <c r="AI23" s="251"/>
      <c r="AJ23" s="252"/>
      <c r="AK23" s="252"/>
      <c r="AL23" s="252"/>
      <c r="AM23" s="253"/>
      <c r="AN23" s="45"/>
      <c r="AO23" s="51"/>
    </row>
    <row r="24" spans="2:41" s="4" customFormat="1" ht="26.25" customHeight="1">
      <c r="B24" s="247"/>
      <c r="C24" s="722" t="s">
        <v>220</v>
      </c>
      <c r="D24" s="722"/>
      <c r="E24" s="722"/>
      <c r="F24" s="722"/>
      <c r="G24" s="722"/>
      <c r="H24" s="722"/>
      <c r="I24" s="722"/>
      <c r="J24" s="722"/>
      <c r="K24" s="722"/>
      <c r="L24" s="722"/>
      <c r="M24" s="722"/>
      <c r="N24" s="722"/>
      <c r="O24" s="722"/>
      <c r="P24" s="722"/>
      <c r="Q24" s="722"/>
      <c r="R24" s="722"/>
      <c r="S24" s="722"/>
      <c r="T24" s="722"/>
      <c r="U24" s="722"/>
      <c r="V24" s="722"/>
      <c r="W24" s="722"/>
      <c r="X24" s="722"/>
      <c r="Y24" s="722"/>
      <c r="Z24" s="722"/>
      <c r="AA24" s="248"/>
      <c r="AB24" s="249"/>
      <c r="AC24" s="249"/>
      <c r="AD24" s="249"/>
      <c r="AE24" s="250"/>
      <c r="AF24" s="251"/>
      <c r="AG24" s="251"/>
      <c r="AH24" s="251"/>
      <c r="AI24" s="251"/>
      <c r="AJ24" s="252"/>
      <c r="AK24" s="252"/>
      <c r="AL24" s="252"/>
      <c r="AM24" s="253"/>
      <c r="AN24" s="45"/>
      <c r="AO24" s="51"/>
    </row>
    <row r="25" spans="2:41" s="4" customFormat="1" ht="26.25" customHeight="1">
      <c r="B25" s="247"/>
      <c r="C25" s="722" t="s">
        <v>221</v>
      </c>
      <c r="D25" s="722"/>
      <c r="E25" s="722"/>
      <c r="F25" s="722"/>
      <c r="G25" s="722"/>
      <c r="H25" s="722"/>
      <c r="I25" s="722"/>
      <c r="J25" s="722"/>
      <c r="K25" s="722"/>
      <c r="L25" s="722"/>
      <c r="M25" s="722"/>
      <c r="N25" s="722"/>
      <c r="O25" s="722"/>
      <c r="P25" s="722"/>
      <c r="Q25" s="722"/>
      <c r="R25" s="722"/>
      <c r="S25" s="722"/>
      <c r="T25" s="722"/>
      <c r="U25" s="722"/>
      <c r="V25" s="722"/>
      <c r="W25" s="722"/>
      <c r="X25" s="722"/>
      <c r="Y25" s="722"/>
      <c r="Z25" s="722"/>
      <c r="AA25" s="248"/>
      <c r="AB25" s="249"/>
      <c r="AC25" s="249"/>
      <c r="AD25" s="249"/>
      <c r="AE25" s="250"/>
      <c r="AF25" s="251"/>
      <c r="AG25" s="251"/>
      <c r="AH25" s="251"/>
      <c r="AI25" s="251"/>
      <c r="AJ25" s="252"/>
      <c r="AK25" s="252"/>
      <c r="AL25" s="252"/>
      <c r="AM25" s="253"/>
      <c r="AN25" s="45"/>
      <c r="AO25" s="51"/>
    </row>
    <row r="26" spans="2:41" s="4" customFormat="1" ht="26.25" customHeight="1">
      <c r="B26" s="247"/>
      <c r="C26" s="722" t="s">
        <v>222</v>
      </c>
      <c r="D26" s="722"/>
      <c r="E26" s="722"/>
      <c r="F26" s="722"/>
      <c r="G26" s="722"/>
      <c r="H26" s="722"/>
      <c r="I26" s="722"/>
      <c r="J26" s="722"/>
      <c r="K26" s="722"/>
      <c r="L26" s="722"/>
      <c r="M26" s="722"/>
      <c r="N26" s="722"/>
      <c r="O26" s="722"/>
      <c r="P26" s="722"/>
      <c r="Q26" s="722"/>
      <c r="R26" s="722"/>
      <c r="S26" s="722"/>
      <c r="T26" s="722"/>
      <c r="U26" s="722"/>
      <c r="V26" s="722"/>
      <c r="W26" s="722"/>
      <c r="X26" s="722"/>
      <c r="Y26" s="722"/>
      <c r="Z26" s="722"/>
      <c r="AA26" s="248"/>
      <c r="AB26" s="249"/>
      <c r="AC26" s="249"/>
      <c r="AD26" s="249"/>
      <c r="AE26" s="250"/>
      <c r="AF26" s="251"/>
      <c r="AG26" s="251"/>
      <c r="AH26" s="251"/>
      <c r="AI26" s="251"/>
      <c r="AJ26" s="252"/>
      <c r="AK26" s="252"/>
      <c r="AL26" s="252"/>
      <c r="AM26" s="253"/>
      <c r="AN26" s="45"/>
      <c r="AO26" s="51"/>
    </row>
    <row r="27" spans="2:41" s="4" customFormat="1" ht="26.25" customHeight="1">
      <c r="B27" s="254"/>
      <c r="C27" s="706" t="s">
        <v>169</v>
      </c>
      <c r="D27" s="706"/>
      <c r="E27" s="706"/>
      <c r="F27" s="706"/>
      <c r="G27" s="706"/>
      <c r="H27" s="706"/>
      <c r="I27" s="706"/>
      <c r="J27" s="706"/>
      <c r="K27" s="706"/>
      <c r="L27" s="706"/>
      <c r="M27" s="706"/>
      <c r="N27" s="706"/>
      <c r="O27" s="706"/>
      <c r="P27" s="706"/>
      <c r="Q27" s="706"/>
      <c r="R27" s="706"/>
      <c r="S27" s="706"/>
      <c r="T27" s="706"/>
      <c r="U27" s="706"/>
      <c r="V27" s="706"/>
      <c r="W27" s="706"/>
      <c r="X27" s="706"/>
      <c r="Y27" s="706"/>
      <c r="Z27" s="706"/>
      <c r="AA27" s="248"/>
      <c r="AB27" s="249"/>
      <c r="AC27" s="249"/>
      <c r="AD27" s="249"/>
      <c r="AE27" s="250"/>
      <c r="AF27" s="251"/>
      <c r="AG27" s="251"/>
      <c r="AH27" s="251"/>
      <c r="AI27" s="251"/>
      <c r="AJ27" s="252"/>
      <c r="AK27" s="252"/>
      <c r="AL27" s="252"/>
      <c r="AM27" s="253"/>
      <c r="AN27" s="45"/>
      <c r="AO27" s="51"/>
    </row>
    <row r="28" spans="2:41" s="4" customFormat="1" ht="26.25" customHeight="1" thickBot="1">
      <c r="B28" s="254"/>
      <c r="C28" s="706" t="s">
        <v>168</v>
      </c>
      <c r="D28" s="706"/>
      <c r="E28" s="706"/>
      <c r="F28" s="706"/>
      <c r="G28" s="706"/>
      <c r="H28" s="706"/>
      <c r="I28" s="706"/>
      <c r="J28" s="706"/>
      <c r="K28" s="706"/>
      <c r="L28" s="706"/>
      <c r="M28" s="706"/>
      <c r="N28" s="706"/>
      <c r="O28" s="706"/>
      <c r="P28" s="706"/>
      <c r="Q28" s="706"/>
      <c r="R28" s="706"/>
      <c r="S28" s="706"/>
      <c r="T28" s="706"/>
      <c r="U28" s="706"/>
      <c r="V28" s="706"/>
      <c r="W28" s="706"/>
      <c r="X28" s="706"/>
      <c r="Y28" s="706"/>
      <c r="Z28" s="706"/>
      <c r="AA28" s="248"/>
      <c r="AB28" s="249"/>
      <c r="AC28" s="249"/>
      <c r="AD28" s="249"/>
      <c r="AE28" s="250"/>
      <c r="AF28" s="251"/>
      <c r="AG28" s="251"/>
      <c r="AH28" s="251"/>
      <c r="AI28" s="251"/>
      <c r="AJ28" s="252"/>
      <c r="AK28" s="252"/>
      <c r="AL28" s="252"/>
      <c r="AM28" s="253"/>
      <c r="AN28" s="45"/>
      <c r="AO28" s="51"/>
    </row>
    <row r="29" spans="2:41" s="4" customFormat="1" ht="30" customHeight="1" thickBot="1">
      <c r="B29" s="607" t="s">
        <v>47</v>
      </c>
      <c r="C29" s="608"/>
      <c r="D29" s="608"/>
      <c r="E29" s="608"/>
      <c r="F29" s="608"/>
      <c r="G29" s="608"/>
      <c r="H29" s="608"/>
      <c r="I29" s="608"/>
      <c r="J29" s="609"/>
      <c r="K29" s="619" t="s">
        <v>164</v>
      </c>
      <c r="L29" s="620"/>
      <c r="M29" s="620"/>
      <c r="N29" s="620"/>
      <c r="O29" s="621"/>
      <c r="P29" s="622"/>
      <c r="Q29" s="623" t="s">
        <v>140</v>
      </c>
      <c r="R29" s="624"/>
      <c r="S29" s="624"/>
      <c r="T29" s="624"/>
      <c r="U29" s="613" t="s">
        <v>144</v>
      </c>
      <c r="V29" s="614"/>
      <c r="W29" s="614"/>
      <c r="X29" s="614"/>
      <c r="Y29" s="614"/>
      <c r="Z29" s="614"/>
      <c r="AA29" s="615"/>
      <c r="AB29" s="533" t="s">
        <v>162</v>
      </c>
      <c r="AC29" s="534"/>
      <c r="AD29" s="225" t="s">
        <v>156</v>
      </c>
      <c r="AE29" s="607" t="s">
        <v>47</v>
      </c>
      <c r="AF29" s="608"/>
      <c r="AG29" s="608"/>
      <c r="AH29" s="608"/>
      <c r="AI29" s="608"/>
      <c r="AJ29" s="608"/>
      <c r="AK29" s="608"/>
      <c r="AL29" s="608"/>
      <c r="AM29" s="609"/>
      <c r="AN29" s="594" t="s">
        <v>126</v>
      </c>
      <c r="AO29" s="596" t="s">
        <v>96</v>
      </c>
    </row>
    <row r="30" spans="2:41" s="6" customFormat="1" ht="60" customHeight="1">
      <c r="B30" s="610"/>
      <c r="C30" s="611"/>
      <c r="D30" s="611"/>
      <c r="E30" s="611"/>
      <c r="F30" s="611"/>
      <c r="G30" s="611"/>
      <c r="H30" s="611"/>
      <c r="I30" s="611"/>
      <c r="J30" s="611"/>
      <c r="K30" s="815" t="s">
        <v>108</v>
      </c>
      <c r="L30" s="816"/>
      <c r="M30" s="255" t="s">
        <v>139</v>
      </c>
      <c r="N30" s="213" t="s">
        <v>143</v>
      </c>
      <c r="O30" s="214" t="s">
        <v>142</v>
      </c>
      <c r="P30" s="256" t="s">
        <v>1</v>
      </c>
      <c r="Q30" s="600" t="s">
        <v>130</v>
      </c>
      <c r="R30" s="601"/>
      <c r="S30" s="600" t="s">
        <v>125</v>
      </c>
      <c r="T30" s="601"/>
      <c r="U30" s="600" t="s">
        <v>133</v>
      </c>
      <c r="V30" s="601"/>
      <c r="W30" s="101" t="s">
        <v>123</v>
      </c>
      <c r="X30" s="600" t="s">
        <v>131</v>
      </c>
      <c r="Y30" s="601"/>
      <c r="Z30" s="101" t="s">
        <v>136</v>
      </c>
      <c r="AA30" s="144" t="s">
        <v>132</v>
      </c>
      <c r="AB30" s="535" t="s">
        <v>154</v>
      </c>
      <c r="AC30" s="536"/>
      <c r="AD30" s="225"/>
      <c r="AE30" s="610"/>
      <c r="AF30" s="611"/>
      <c r="AG30" s="611"/>
      <c r="AH30" s="611"/>
      <c r="AI30" s="611"/>
      <c r="AJ30" s="611"/>
      <c r="AK30" s="611"/>
      <c r="AL30" s="611"/>
      <c r="AM30" s="612"/>
      <c r="AN30" s="595"/>
      <c r="AO30" s="597"/>
    </row>
    <row r="31" spans="2:41" s="4" customFormat="1" ht="39.950000000000003" customHeight="1">
      <c r="B31" s="621">
        <v>8</v>
      </c>
      <c r="C31" s="642" t="s">
        <v>27</v>
      </c>
      <c r="D31" s="732"/>
      <c r="E31" s="732"/>
      <c r="F31" s="733"/>
      <c r="G31" s="736" t="s">
        <v>124</v>
      </c>
      <c r="H31" s="737"/>
      <c r="I31" s="738"/>
      <c r="J31" s="257" t="s">
        <v>101</v>
      </c>
      <c r="K31" s="649">
        <v>4619</v>
      </c>
      <c r="L31" s="723"/>
      <c r="M31" s="235">
        <v>4537</v>
      </c>
      <c r="N31" s="235">
        <v>4486</v>
      </c>
      <c r="O31" s="223">
        <v>5040</v>
      </c>
      <c r="P31" s="224">
        <v>5580</v>
      </c>
      <c r="Q31" s="565">
        <v>80640</v>
      </c>
      <c r="R31" s="691"/>
      <c r="S31" s="565">
        <v>79429</v>
      </c>
      <c r="T31" s="691"/>
      <c r="U31" s="559">
        <v>74880</v>
      </c>
      <c r="V31" s="560"/>
      <c r="W31" s="556">
        <f>U31/O33</f>
        <v>1.0612244897959184</v>
      </c>
      <c r="X31" s="559">
        <v>70552</v>
      </c>
      <c r="Y31" s="560"/>
      <c r="Z31" s="556">
        <f>X31/(O31+O32)</f>
        <v>0.99988662131519279</v>
      </c>
      <c r="AA31" s="719">
        <f>X31/U31</f>
        <v>0.94220085470085468</v>
      </c>
      <c r="AB31" s="528">
        <v>2829</v>
      </c>
      <c r="AC31" s="528"/>
      <c r="AD31" s="234" t="s">
        <v>157</v>
      </c>
      <c r="AE31" s="742">
        <v>8</v>
      </c>
      <c r="AF31" s="633" t="s">
        <v>27</v>
      </c>
      <c r="AG31" s="704"/>
      <c r="AH31" s="704"/>
      <c r="AI31" s="705"/>
      <c r="AJ31" s="699" t="s">
        <v>100</v>
      </c>
      <c r="AK31" s="592"/>
      <c r="AL31" s="699" t="s">
        <v>101</v>
      </c>
      <c r="AM31" s="592"/>
      <c r="AN31" s="797" t="s">
        <v>127</v>
      </c>
      <c r="AO31" s="62" t="s">
        <v>83</v>
      </c>
    </row>
    <row r="32" spans="2:41" s="4" customFormat="1" ht="39.950000000000003" customHeight="1">
      <c r="B32" s="730"/>
      <c r="C32" s="658"/>
      <c r="D32" s="659"/>
      <c r="E32" s="659"/>
      <c r="F32" s="660"/>
      <c r="G32" s="739"/>
      <c r="H32" s="740"/>
      <c r="I32" s="741"/>
      <c r="J32" s="257" t="s">
        <v>102</v>
      </c>
      <c r="K32" s="649">
        <v>37393</v>
      </c>
      <c r="L32" s="723"/>
      <c r="M32" s="235">
        <v>18368</v>
      </c>
      <c r="N32" s="241">
        <v>0</v>
      </c>
      <c r="O32" s="258">
        <v>65520</v>
      </c>
      <c r="P32" s="259">
        <v>72540</v>
      </c>
      <c r="Q32" s="734"/>
      <c r="R32" s="735"/>
      <c r="S32" s="734"/>
      <c r="T32" s="735"/>
      <c r="U32" s="561"/>
      <c r="V32" s="562"/>
      <c r="W32" s="557"/>
      <c r="X32" s="561"/>
      <c r="Y32" s="562"/>
      <c r="Z32" s="557"/>
      <c r="AA32" s="720"/>
      <c r="AB32" s="528">
        <v>74691</v>
      </c>
      <c r="AC32" s="528"/>
      <c r="AD32" s="234" t="s">
        <v>157</v>
      </c>
      <c r="AE32" s="817"/>
      <c r="AF32" s="636"/>
      <c r="AG32" s="637"/>
      <c r="AH32" s="637"/>
      <c r="AI32" s="638"/>
      <c r="AJ32" s="699" t="s">
        <v>24</v>
      </c>
      <c r="AK32" s="592"/>
      <c r="AL32" s="699" t="s">
        <v>102</v>
      </c>
      <c r="AM32" s="592"/>
      <c r="AN32" s="798"/>
      <c r="AO32" s="800"/>
    </row>
    <row r="33" spans="2:41" s="4" customFormat="1" ht="39.950000000000003" customHeight="1">
      <c r="B33" s="730"/>
      <c r="C33" s="661"/>
      <c r="D33" s="662"/>
      <c r="E33" s="662"/>
      <c r="F33" s="663"/>
      <c r="G33" s="665" t="s">
        <v>26</v>
      </c>
      <c r="H33" s="698"/>
      <c r="I33" s="698"/>
      <c r="J33" s="698"/>
      <c r="K33" s="649">
        <v>42012</v>
      </c>
      <c r="L33" s="723"/>
      <c r="M33" s="235">
        <v>22905</v>
      </c>
      <c r="N33" s="235">
        <v>4486</v>
      </c>
      <c r="O33" s="223">
        <v>70560</v>
      </c>
      <c r="P33" s="224">
        <v>78120</v>
      </c>
      <c r="Q33" s="567"/>
      <c r="R33" s="568"/>
      <c r="S33" s="567"/>
      <c r="T33" s="568"/>
      <c r="U33" s="563"/>
      <c r="V33" s="564"/>
      <c r="W33" s="558"/>
      <c r="X33" s="563"/>
      <c r="Y33" s="564"/>
      <c r="Z33" s="558"/>
      <c r="AA33" s="721"/>
      <c r="AB33" s="528"/>
      <c r="AC33" s="528"/>
      <c r="AD33" s="220"/>
      <c r="AE33" s="817"/>
      <c r="AF33" s="639"/>
      <c r="AG33" s="640"/>
      <c r="AH33" s="640"/>
      <c r="AI33" s="641"/>
      <c r="AJ33" s="699" t="s">
        <v>26</v>
      </c>
      <c r="AK33" s="701"/>
      <c r="AL33" s="701"/>
      <c r="AM33" s="592"/>
      <c r="AN33" s="799"/>
      <c r="AO33" s="801"/>
    </row>
    <row r="34" spans="2:41" s="4" customFormat="1" ht="39.950000000000003" customHeight="1">
      <c r="B34" s="730"/>
      <c r="C34" s="642" t="s">
        <v>28</v>
      </c>
      <c r="D34" s="656"/>
      <c r="E34" s="656"/>
      <c r="F34" s="657"/>
      <c r="G34" s="665" t="s">
        <v>99</v>
      </c>
      <c r="H34" s="698"/>
      <c r="I34" s="698"/>
      <c r="J34" s="698"/>
      <c r="K34" s="649">
        <v>13243</v>
      </c>
      <c r="L34" s="723"/>
      <c r="M34" s="235">
        <v>12881</v>
      </c>
      <c r="N34" s="235">
        <v>12581</v>
      </c>
      <c r="O34" s="223">
        <v>14548</v>
      </c>
      <c r="P34" s="224">
        <v>14149</v>
      </c>
      <c r="Q34" s="565">
        <f>5*20*12*33</f>
        <v>39600</v>
      </c>
      <c r="R34" s="566"/>
      <c r="S34" s="565">
        <v>13116</v>
      </c>
      <c r="T34" s="566"/>
      <c r="U34" s="559">
        <f>149*20*12</f>
        <v>35760</v>
      </c>
      <c r="V34" s="667"/>
      <c r="W34" s="556">
        <f>U34/O35</f>
        <v>2.9044834307992202</v>
      </c>
      <c r="X34" s="559">
        <f>6466+3856</f>
        <v>10322</v>
      </c>
      <c r="Y34" s="667"/>
      <c r="Z34" s="556">
        <f>X34/O34</f>
        <v>0.70951333516634585</v>
      </c>
      <c r="AA34" s="719">
        <f>X34/U34</f>
        <v>0.28864653243847876</v>
      </c>
      <c r="AB34" s="528">
        <v>67644</v>
      </c>
      <c r="AC34" s="528"/>
      <c r="AD34" s="234" t="s">
        <v>157</v>
      </c>
      <c r="AE34" s="817"/>
      <c r="AF34" s="633" t="s">
        <v>28</v>
      </c>
      <c r="AG34" s="634"/>
      <c r="AH34" s="634"/>
      <c r="AI34" s="635"/>
      <c r="AJ34" s="699" t="s">
        <v>99</v>
      </c>
      <c r="AK34" s="701"/>
      <c r="AL34" s="701"/>
      <c r="AM34" s="592"/>
      <c r="AN34" s="61"/>
      <c r="AO34" s="62"/>
    </row>
    <row r="35" spans="2:41" s="4" customFormat="1" ht="39.950000000000003" customHeight="1">
      <c r="B35" s="731"/>
      <c r="C35" s="661"/>
      <c r="D35" s="662"/>
      <c r="E35" s="662"/>
      <c r="F35" s="663"/>
      <c r="G35" s="665" t="s">
        <v>72</v>
      </c>
      <c r="H35" s="698"/>
      <c r="I35" s="698"/>
      <c r="J35" s="698"/>
      <c r="K35" s="649">
        <v>13243</v>
      </c>
      <c r="L35" s="723"/>
      <c r="M35" s="235">
        <v>12881</v>
      </c>
      <c r="N35" s="235">
        <v>12581</v>
      </c>
      <c r="O35" s="223">
        <v>12312</v>
      </c>
      <c r="P35" s="224">
        <v>11960</v>
      </c>
      <c r="Q35" s="567"/>
      <c r="R35" s="568"/>
      <c r="S35" s="567"/>
      <c r="T35" s="568"/>
      <c r="U35" s="563"/>
      <c r="V35" s="564"/>
      <c r="W35" s="558"/>
      <c r="X35" s="563"/>
      <c r="Y35" s="564"/>
      <c r="Z35" s="558"/>
      <c r="AA35" s="721"/>
      <c r="AB35" s="528"/>
      <c r="AC35" s="528"/>
      <c r="AD35" s="220"/>
      <c r="AE35" s="818"/>
      <c r="AF35" s="639"/>
      <c r="AG35" s="640"/>
      <c r="AH35" s="640"/>
      <c r="AI35" s="641"/>
      <c r="AJ35" s="699" t="s">
        <v>72</v>
      </c>
      <c r="AK35" s="701"/>
      <c r="AL35" s="701"/>
      <c r="AM35" s="592"/>
      <c r="AN35" s="71" t="s">
        <v>84</v>
      </c>
      <c r="AO35" s="51" t="s">
        <v>83</v>
      </c>
    </row>
    <row r="36" spans="2:41" s="4" customFormat="1" ht="39.950000000000003" customHeight="1">
      <c r="B36" s="680">
        <v>9</v>
      </c>
      <c r="C36" s="708" t="s">
        <v>29</v>
      </c>
      <c r="D36" s="675"/>
      <c r="E36" s="675"/>
      <c r="F36" s="725"/>
      <c r="G36" s="626" t="s">
        <v>21</v>
      </c>
      <c r="H36" s="700"/>
      <c r="I36" s="700"/>
      <c r="J36" s="700"/>
      <c r="K36" s="712">
        <v>3342</v>
      </c>
      <c r="L36" s="713"/>
      <c r="M36" s="243">
        <v>3261</v>
      </c>
      <c r="N36" s="243">
        <v>3195</v>
      </c>
      <c r="O36" s="244">
        <v>3135</v>
      </c>
      <c r="P36" s="245">
        <v>3047</v>
      </c>
      <c r="Q36" s="579">
        <v>1656</v>
      </c>
      <c r="R36" s="729"/>
      <c r="S36" s="579">
        <v>1490</v>
      </c>
      <c r="T36" s="729"/>
      <c r="U36" s="559">
        <v>1216</v>
      </c>
      <c r="V36" s="667"/>
      <c r="W36" s="602">
        <f>U36/O37</f>
        <v>0.38787878787878788</v>
      </c>
      <c r="X36" s="559">
        <v>1177</v>
      </c>
      <c r="Y36" s="667"/>
      <c r="Z36" s="602">
        <f>X36/O36</f>
        <v>0.37543859649122807</v>
      </c>
      <c r="AA36" s="802">
        <f>X36/U36</f>
        <v>0.96792763157894735</v>
      </c>
      <c r="AB36" s="528">
        <v>2874</v>
      </c>
      <c r="AC36" s="528"/>
      <c r="AD36" s="234" t="s">
        <v>157</v>
      </c>
      <c r="AE36" s="742">
        <v>9</v>
      </c>
      <c r="AF36" s="633" t="s">
        <v>29</v>
      </c>
      <c r="AG36" s="634"/>
      <c r="AH36" s="634"/>
      <c r="AI36" s="635"/>
      <c r="AJ36" s="699" t="s">
        <v>21</v>
      </c>
      <c r="AK36" s="701"/>
      <c r="AL36" s="701"/>
      <c r="AM36" s="592"/>
      <c r="AN36" s="37"/>
      <c r="AO36" s="62"/>
    </row>
    <row r="37" spans="2:41" s="4" customFormat="1" ht="39.950000000000003" customHeight="1">
      <c r="B37" s="724"/>
      <c r="C37" s="726"/>
      <c r="D37" s="727"/>
      <c r="E37" s="727"/>
      <c r="F37" s="728"/>
      <c r="G37" s="708" t="s">
        <v>16</v>
      </c>
      <c r="H37" s="725"/>
      <c r="I37" s="626" t="s">
        <v>30</v>
      </c>
      <c r="J37" s="671"/>
      <c r="K37" s="712">
        <v>3342</v>
      </c>
      <c r="L37" s="713"/>
      <c r="M37" s="243">
        <v>3261</v>
      </c>
      <c r="N37" s="243">
        <v>3195</v>
      </c>
      <c r="O37" s="244">
        <v>3135</v>
      </c>
      <c r="P37" s="245">
        <v>3047</v>
      </c>
      <c r="Q37" s="604"/>
      <c r="R37" s="605"/>
      <c r="S37" s="604"/>
      <c r="T37" s="605"/>
      <c r="U37" s="563"/>
      <c r="V37" s="564"/>
      <c r="W37" s="603"/>
      <c r="X37" s="563"/>
      <c r="Y37" s="564"/>
      <c r="Z37" s="603"/>
      <c r="AA37" s="804"/>
      <c r="AB37" s="528"/>
      <c r="AC37" s="528"/>
      <c r="AD37" s="220"/>
      <c r="AE37" s="743"/>
      <c r="AF37" s="636"/>
      <c r="AG37" s="637"/>
      <c r="AH37" s="637"/>
      <c r="AI37" s="638"/>
      <c r="AJ37" s="633" t="s">
        <v>16</v>
      </c>
      <c r="AK37" s="650"/>
      <c r="AL37" s="699" t="s">
        <v>30</v>
      </c>
      <c r="AM37" s="791"/>
      <c r="AN37" s="48" t="s">
        <v>85</v>
      </c>
      <c r="AO37" s="50" t="s">
        <v>86</v>
      </c>
    </row>
    <row r="38" spans="2:41" s="4" customFormat="1" ht="39.950000000000003" customHeight="1">
      <c r="B38" s="707"/>
      <c r="C38" s="677"/>
      <c r="D38" s="672"/>
      <c r="E38" s="672"/>
      <c r="F38" s="711"/>
      <c r="G38" s="677"/>
      <c r="H38" s="711"/>
      <c r="I38" s="626" t="s">
        <v>18</v>
      </c>
      <c r="J38" s="671"/>
      <c r="K38" s="628">
        <v>48</v>
      </c>
      <c r="L38" s="787"/>
      <c r="M38" s="238">
        <v>52</v>
      </c>
      <c r="N38" s="238">
        <v>56</v>
      </c>
      <c r="O38" s="218">
        <v>60</v>
      </c>
      <c r="P38" s="219">
        <v>64</v>
      </c>
      <c r="Q38" s="788">
        <v>76</v>
      </c>
      <c r="R38" s="789"/>
      <c r="S38" s="759">
        <v>76</v>
      </c>
      <c r="T38" s="790"/>
      <c r="U38" s="569">
        <v>67</v>
      </c>
      <c r="V38" s="570"/>
      <c r="W38" s="103">
        <f>U38/O38</f>
        <v>1.1166666666666667</v>
      </c>
      <c r="X38" s="571">
        <v>55</v>
      </c>
      <c r="Y38" s="572"/>
      <c r="Z38" s="103">
        <f>X38/O38</f>
        <v>0.91666666666666663</v>
      </c>
      <c r="AA38" s="145">
        <f>X38/U38</f>
        <v>0.82089552238805974</v>
      </c>
      <c r="AB38" s="529"/>
      <c r="AC38" s="529"/>
      <c r="AD38" s="220"/>
      <c r="AE38" s="744"/>
      <c r="AF38" s="639"/>
      <c r="AG38" s="640"/>
      <c r="AH38" s="640"/>
      <c r="AI38" s="641"/>
      <c r="AJ38" s="651"/>
      <c r="AK38" s="652"/>
      <c r="AL38" s="699" t="s">
        <v>18</v>
      </c>
      <c r="AM38" s="791"/>
      <c r="AN38" s="49" t="s">
        <v>128</v>
      </c>
      <c r="AO38" s="51"/>
    </row>
    <row r="39" spans="2:41" s="4" customFormat="1" ht="39.950000000000003" customHeight="1">
      <c r="B39" s="621">
        <v>10</v>
      </c>
      <c r="C39" s="642" t="s">
        <v>31</v>
      </c>
      <c r="D39" s="656"/>
      <c r="E39" s="656"/>
      <c r="F39" s="657"/>
      <c r="G39" s="665" t="s">
        <v>99</v>
      </c>
      <c r="H39" s="698"/>
      <c r="I39" s="698"/>
      <c r="J39" s="698"/>
      <c r="K39" s="649">
        <v>7259</v>
      </c>
      <c r="L39" s="723"/>
      <c r="M39" s="235">
        <v>7082</v>
      </c>
      <c r="N39" s="235">
        <v>6938</v>
      </c>
      <c r="O39" s="223">
        <v>6808</v>
      </c>
      <c r="P39" s="224">
        <v>6616</v>
      </c>
      <c r="Q39" s="565">
        <v>1172</v>
      </c>
      <c r="R39" s="566"/>
      <c r="S39" s="565">
        <v>581</v>
      </c>
      <c r="T39" s="566"/>
      <c r="U39" s="559">
        <v>2056</v>
      </c>
      <c r="V39" s="667"/>
      <c r="W39" s="556">
        <f>U39/O40</f>
        <v>0.46940639269406392</v>
      </c>
      <c r="X39" s="559">
        <v>873</v>
      </c>
      <c r="Y39" s="667"/>
      <c r="Z39" s="556">
        <f>X39/O39</f>
        <v>0.12823149236192716</v>
      </c>
      <c r="AA39" s="719">
        <f>X39/U39</f>
        <v>0.42461089494163423</v>
      </c>
      <c r="AB39" s="528">
        <v>8536</v>
      </c>
      <c r="AC39" s="528"/>
      <c r="AD39" s="220"/>
      <c r="AE39" s="742">
        <v>10</v>
      </c>
      <c r="AF39" s="633" t="s">
        <v>31</v>
      </c>
      <c r="AG39" s="634"/>
      <c r="AH39" s="634"/>
      <c r="AI39" s="635"/>
      <c r="AJ39" s="699" t="s">
        <v>99</v>
      </c>
      <c r="AK39" s="701"/>
      <c r="AL39" s="701"/>
      <c r="AM39" s="592"/>
      <c r="AN39" s="45"/>
      <c r="AO39" s="51"/>
    </row>
    <row r="40" spans="2:41" s="4" customFormat="1" ht="39.950000000000003" customHeight="1">
      <c r="B40" s="767"/>
      <c r="C40" s="658"/>
      <c r="D40" s="659"/>
      <c r="E40" s="659"/>
      <c r="F40" s="660"/>
      <c r="G40" s="642" t="s">
        <v>76</v>
      </c>
      <c r="H40" s="733"/>
      <c r="I40" s="747" t="s">
        <v>73</v>
      </c>
      <c r="J40" s="748"/>
      <c r="K40" s="649">
        <v>1460</v>
      </c>
      <c r="L40" s="723"/>
      <c r="M40" s="235">
        <v>1460</v>
      </c>
      <c r="N40" s="235">
        <v>1460</v>
      </c>
      <c r="O40" s="223">
        <v>4380</v>
      </c>
      <c r="P40" s="224">
        <v>6566</v>
      </c>
      <c r="Q40" s="567"/>
      <c r="R40" s="568"/>
      <c r="S40" s="567"/>
      <c r="T40" s="568"/>
      <c r="U40" s="563"/>
      <c r="V40" s="564"/>
      <c r="W40" s="754"/>
      <c r="X40" s="563"/>
      <c r="Y40" s="564"/>
      <c r="Z40" s="754"/>
      <c r="AA40" s="753"/>
      <c r="AB40" s="528"/>
      <c r="AC40" s="528"/>
      <c r="AD40" s="220"/>
      <c r="AE40" s="743"/>
      <c r="AF40" s="636"/>
      <c r="AG40" s="637"/>
      <c r="AH40" s="637"/>
      <c r="AI40" s="638"/>
      <c r="AJ40" s="633" t="s">
        <v>76</v>
      </c>
      <c r="AK40" s="705"/>
      <c r="AL40" s="751" t="s">
        <v>73</v>
      </c>
      <c r="AM40" s="752"/>
      <c r="AN40" s="46" t="s">
        <v>93</v>
      </c>
      <c r="AO40" s="46" t="s">
        <v>89</v>
      </c>
    </row>
    <row r="41" spans="2:41" s="4" customFormat="1" ht="39.950000000000003" customHeight="1">
      <c r="B41" s="768"/>
      <c r="C41" s="661"/>
      <c r="D41" s="662"/>
      <c r="E41" s="662"/>
      <c r="F41" s="663"/>
      <c r="G41" s="745"/>
      <c r="H41" s="746"/>
      <c r="I41" s="747" t="s">
        <v>74</v>
      </c>
      <c r="J41" s="748"/>
      <c r="K41" s="689">
        <v>50</v>
      </c>
      <c r="L41" s="690"/>
      <c r="M41" s="235">
        <v>50</v>
      </c>
      <c r="N41" s="260">
        <v>50</v>
      </c>
      <c r="O41" s="261">
        <v>50</v>
      </c>
      <c r="P41" s="237">
        <v>50</v>
      </c>
      <c r="Q41" s="757">
        <v>50</v>
      </c>
      <c r="R41" s="758"/>
      <c r="S41" s="577">
        <v>3</v>
      </c>
      <c r="T41" s="578"/>
      <c r="U41" s="755">
        <v>50</v>
      </c>
      <c r="V41" s="756"/>
      <c r="W41" s="104">
        <f>U41/O41</f>
        <v>1</v>
      </c>
      <c r="X41" s="571">
        <v>17</v>
      </c>
      <c r="Y41" s="572"/>
      <c r="Z41" s="104">
        <f>X41/O41</f>
        <v>0.34</v>
      </c>
      <c r="AA41" s="146">
        <f>X41/U41</f>
        <v>0.34</v>
      </c>
      <c r="AB41" s="530"/>
      <c r="AC41" s="530"/>
      <c r="AD41" s="220"/>
      <c r="AE41" s="744"/>
      <c r="AF41" s="639"/>
      <c r="AG41" s="640"/>
      <c r="AH41" s="640"/>
      <c r="AI41" s="641"/>
      <c r="AJ41" s="749"/>
      <c r="AK41" s="750"/>
      <c r="AL41" s="751" t="s">
        <v>74</v>
      </c>
      <c r="AM41" s="752"/>
      <c r="AN41" s="45" t="s">
        <v>88</v>
      </c>
      <c r="AO41" s="46" t="s">
        <v>87</v>
      </c>
    </row>
    <row r="42" spans="2:41" s="4" customFormat="1" ht="39.950000000000003" customHeight="1">
      <c r="B42" s="680">
        <v>11</v>
      </c>
      <c r="C42" s="708" t="s">
        <v>32</v>
      </c>
      <c r="D42" s="675"/>
      <c r="E42" s="675"/>
      <c r="F42" s="725"/>
      <c r="G42" s="708" t="s">
        <v>21</v>
      </c>
      <c r="H42" s="710"/>
      <c r="I42" s="626" t="s">
        <v>103</v>
      </c>
      <c r="J42" s="700"/>
      <c r="K42" s="712">
        <v>2553</v>
      </c>
      <c r="L42" s="713"/>
      <c r="M42" s="243">
        <v>2522</v>
      </c>
      <c r="N42" s="243">
        <v>2474</v>
      </c>
      <c r="O42" s="244">
        <v>2390</v>
      </c>
      <c r="P42" s="245">
        <v>2356</v>
      </c>
      <c r="Q42" s="579">
        <v>3737</v>
      </c>
      <c r="R42" s="729"/>
      <c r="S42" s="759">
        <v>2555</v>
      </c>
      <c r="T42" s="760"/>
      <c r="U42" s="559">
        <v>4272</v>
      </c>
      <c r="V42" s="667"/>
      <c r="W42" s="602">
        <f>U42/O45</f>
        <v>1.2088285229202038</v>
      </c>
      <c r="X42" s="571">
        <v>2848</v>
      </c>
      <c r="Y42" s="761"/>
      <c r="Z42" s="602">
        <f>X45/O44</f>
        <v>1.0349946977730646</v>
      </c>
      <c r="AA42" s="802">
        <f>X45/U42</f>
        <v>0.91385767790262173</v>
      </c>
      <c r="AB42" s="528">
        <v>3722</v>
      </c>
      <c r="AC42" s="528"/>
      <c r="AD42" s="234" t="s">
        <v>160</v>
      </c>
      <c r="AE42" s="742">
        <v>11</v>
      </c>
      <c r="AF42" s="633" t="s">
        <v>32</v>
      </c>
      <c r="AG42" s="634"/>
      <c r="AH42" s="634"/>
      <c r="AI42" s="635"/>
      <c r="AJ42" s="633" t="s">
        <v>21</v>
      </c>
      <c r="AK42" s="705"/>
      <c r="AL42" s="699" t="s">
        <v>103</v>
      </c>
      <c r="AM42" s="592"/>
      <c r="AN42" s="61"/>
      <c r="AO42" s="62"/>
    </row>
    <row r="43" spans="2:41" s="4" customFormat="1" ht="39.950000000000003" customHeight="1">
      <c r="B43" s="724"/>
      <c r="C43" s="726"/>
      <c r="D43" s="727"/>
      <c r="E43" s="727"/>
      <c r="F43" s="728"/>
      <c r="G43" s="779"/>
      <c r="H43" s="780"/>
      <c r="I43" s="626" t="s">
        <v>104</v>
      </c>
      <c r="J43" s="700"/>
      <c r="K43" s="712">
        <v>1415</v>
      </c>
      <c r="L43" s="713"/>
      <c r="M43" s="243">
        <v>1387</v>
      </c>
      <c r="N43" s="243">
        <v>1378</v>
      </c>
      <c r="O43" s="244">
        <v>1382</v>
      </c>
      <c r="P43" s="245">
        <v>1365</v>
      </c>
      <c r="Q43" s="785"/>
      <c r="R43" s="786"/>
      <c r="S43" s="809">
        <v>960</v>
      </c>
      <c r="T43" s="810"/>
      <c r="U43" s="561"/>
      <c r="V43" s="562"/>
      <c r="W43" s="687"/>
      <c r="X43" s="762">
        <v>1056</v>
      </c>
      <c r="Y43" s="763"/>
      <c r="Z43" s="687"/>
      <c r="AA43" s="803"/>
      <c r="AB43" s="528">
        <v>2722</v>
      </c>
      <c r="AC43" s="528"/>
      <c r="AD43" s="234" t="s">
        <v>160</v>
      </c>
      <c r="AE43" s="743"/>
      <c r="AF43" s="636"/>
      <c r="AG43" s="637"/>
      <c r="AH43" s="637"/>
      <c r="AI43" s="638"/>
      <c r="AJ43" s="783"/>
      <c r="AK43" s="784"/>
      <c r="AL43" s="699" t="s">
        <v>104</v>
      </c>
      <c r="AM43" s="592"/>
      <c r="AN43" s="74"/>
      <c r="AO43" s="75"/>
    </row>
    <row r="44" spans="2:41" s="4" customFormat="1" ht="39.950000000000003" customHeight="1">
      <c r="B44" s="724"/>
      <c r="C44" s="726"/>
      <c r="D44" s="727"/>
      <c r="E44" s="727"/>
      <c r="F44" s="728"/>
      <c r="G44" s="781"/>
      <c r="H44" s="782"/>
      <c r="I44" s="626" t="s">
        <v>105</v>
      </c>
      <c r="J44" s="700"/>
      <c r="K44" s="712">
        <v>3968</v>
      </c>
      <c r="L44" s="713"/>
      <c r="M44" s="243">
        <v>3909</v>
      </c>
      <c r="N44" s="243">
        <v>3852</v>
      </c>
      <c r="O44" s="244">
        <v>3772</v>
      </c>
      <c r="P44" s="245">
        <v>3721</v>
      </c>
      <c r="Q44" s="785"/>
      <c r="R44" s="786"/>
      <c r="S44" s="805" t="s">
        <v>141</v>
      </c>
      <c r="T44" s="806"/>
      <c r="U44" s="561"/>
      <c r="V44" s="562"/>
      <c r="W44" s="687"/>
      <c r="X44" s="765" t="s">
        <v>141</v>
      </c>
      <c r="Y44" s="766"/>
      <c r="Z44" s="687"/>
      <c r="AA44" s="803"/>
      <c r="AB44" s="528">
        <f>SUM(AB42:AC43)</f>
        <v>6444</v>
      </c>
      <c r="AC44" s="528"/>
      <c r="AD44" s="220"/>
      <c r="AE44" s="743"/>
      <c r="AF44" s="636"/>
      <c r="AG44" s="637"/>
      <c r="AH44" s="637"/>
      <c r="AI44" s="638"/>
      <c r="AJ44" s="749"/>
      <c r="AK44" s="750"/>
      <c r="AL44" s="699" t="s">
        <v>105</v>
      </c>
      <c r="AM44" s="592"/>
      <c r="AN44" s="45"/>
      <c r="AO44" s="51"/>
    </row>
    <row r="45" spans="2:41" s="4" customFormat="1" ht="39.950000000000003" customHeight="1" thickBot="1">
      <c r="B45" s="707"/>
      <c r="C45" s="677"/>
      <c r="D45" s="672"/>
      <c r="E45" s="672"/>
      <c r="F45" s="711"/>
      <c r="G45" s="626" t="s">
        <v>33</v>
      </c>
      <c r="H45" s="700"/>
      <c r="I45" s="700"/>
      <c r="J45" s="700"/>
      <c r="K45" s="712">
        <v>2794</v>
      </c>
      <c r="L45" s="713"/>
      <c r="M45" s="243">
        <v>3054</v>
      </c>
      <c r="N45" s="243">
        <v>3314</v>
      </c>
      <c r="O45" s="246">
        <v>3534</v>
      </c>
      <c r="P45" s="245">
        <v>3721</v>
      </c>
      <c r="Q45" s="604"/>
      <c r="R45" s="605"/>
      <c r="S45" s="807">
        <v>3515</v>
      </c>
      <c r="T45" s="808"/>
      <c r="U45" s="563"/>
      <c r="V45" s="564"/>
      <c r="W45" s="603"/>
      <c r="X45" s="755">
        <v>3904</v>
      </c>
      <c r="Y45" s="764"/>
      <c r="Z45" s="603"/>
      <c r="AA45" s="804"/>
      <c r="AB45" s="528"/>
      <c r="AC45" s="528"/>
      <c r="AD45" s="220"/>
      <c r="AE45" s="744"/>
      <c r="AF45" s="639"/>
      <c r="AG45" s="640"/>
      <c r="AH45" s="640"/>
      <c r="AI45" s="641"/>
      <c r="AJ45" s="699" t="s">
        <v>33</v>
      </c>
      <c r="AK45" s="701"/>
      <c r="AL45" s="701"/>
      <c r="AM45" s="592"/>
      <c r="AN45" s="47" t="s">
        <v>92</v>
      </c>
      <c r="AO45" s="46" t="s">
        <v>91</v>
      </c>
    </row>
    <row r="46" spans="2:41" s="4" customFormat="1" ht="60" customHeight="1">
      <c r="B46" s="262">
        <v>12</v>
      </c>
      <c r="C46" s="688" t="s">
        <v>34</v>
      </c>
      <c r="D46" s="664"/>
      <c r="E46" s="664"/>
      <c r="F46" s="664"/>
      <c r="G46" s="694" t="s">
        <v>43</v>
      </c>
      <c r="H46" s="698"/>
      <c r="I46" s="688"/>
      <c r="J46" s="793" t="s">
        <v>95</v>
      </c>
      <c r="K46" s="794"/>
      <c r="L46" s="794"/>
      <c r="M46" s="794"/>
      <c r="N46" s="794"/>
      <c r="O46" s="794"/>
      <c r="P46" s="665"/>
      <c r="Q46" s="575" t="s">
        <v>77</v>
      </c>
      <c r="R46" s="576"/>
      <c r="S46" s="577">
        <v>36</v>
      </c>
      <c r="T46" s="578"/>
      <c r="U46" s="569" t="s">
        <v>77</v>
      </c>
      <c r="V46" s="570"/>
      <c r="W46" s="105" t="s">
        <v>9</v>
      </c>
      <c r="X46" s="571">
        <v>39</v>
      </c>
      <c r="Y46" s="572"/>
      <c r="Z46" s="105" t="s">
        <v>9</v>
      </c>
      <c r="AA46" s="147" t="s">
        <v>9</v>
      </c>
      <c r="AB46" s="813"/>
      <c r="AC46" s="814"/>
      <c r="AD46" s="263"/>
      <c r="AE46" s="264">
        <v>12</v>
      </c>
      <c r="AF46" s="778" t="s">
        <v>34</v>
      </c>
      <c r="AG46" s="795"/>
      <c r="AH46" s="795"/>
      <c r="AI46" s="795"/>
      <c r="AJ46" s="796" t="s">
        <v>43</v>
      </c>
      <c r="AK46" s="701"/>
      <c r="AL46" s="592"/>
      <c r="AM46" s="265"/>
      <c r="AN46" s="36" t="s">
        <v>9</v>
      </c>
      <c r="AO46" s="46" t="s">
        <v>90</v>
      </c>
    </row>
    <row r="47" spans="2:41" s="4" customFormat="1" ht="48" customHeight="1" thickBot="1">
      <c r="B47" s="266">
        <v>13</v>
      </c>
      <c r="C47" s="626" t="s">
        <v>39</v>
      </c>
      <c r="D47" s="700"/>
      <c r="E47" s="700"/>
      <c r="F47" s="700"/>
      <c r="G47" s="700"/>
      <c r="H47" s="700"/>
      <c r="I47" s="669"/>
      <c r="J47" s="771" t="s">
        <v>129</v>
      </c>
      <c r="K47" s="625"/>
      <c r="L47" s="625"/>
      <c r="M47" s="625"/>
      <c r="N47" s="625"/>
      <c r="O47" s="625"/>
      <c r="P47" s="626"/>
      <c r="Q47" s="772" t="s">
        <v>9</v>
      </c>
      <c r="R47" s="773"/>
      <c r="S47" s="774" t="s">
        <v>9</v>
      </c>
      <c r="T47" s="775"/>
      <c r="U47" s="772" t="s">
        <v>9</v>
      </c>
      <c r="V47" s="773"/>
      <c r="W47" s="106" t="s">
        <v>9</v>
      </c>
      <c r="X47" s="774" t="s">
        <v>9</v>
      </c>
      <c r="Y47" s="775"/>
      <c r="Z47" s="106" t="s">
        <v>9</v>
      </c>
      <c r="AA47" s="148" t="s">
        <v>9</v>
      </c>
      <c r="AB47" s="813"/>
      <c r="AC47" s="814"/>
      <c r="AD47" s="263"/>
      <c r="AE47" s="267">
        <v>13</v>
      </c>
      <c r="AF47" s="776" t="s">
        <v>39</v>
      </c>
      <c r="AG47" s="777"/>
      <c r="AH47" s="777"/>
      <c r="AI47" s="777"/>
      <c r="AJ47" s="777"/>
      <c r="AK47" s="777"/>
      <c r="AL47" s="778"/>
      <c r="AM47" s="268"/>
      <c r="AN47" s="52" t="s">
        <v>9</v>
      </c>
      <c r="AO47" s="52" t="s">
        <v>9</v>
      </c>
    </row>
    <row r="48" spans="2:41" s="4" customFormat="1" ht="26.25" customHeight="1">
      <c r="B48" s="247"/>
      <c r="C48" s="722" t="s">
        <v>219</v>
      </c>
      <c r="D48" s="722"/>
      <c r="E48" s="722"/>
      <c r="F48" s="722"/>
      <c r="G48" s="722"/>
      <c r="H48" s="722"/>
      <c r="I48" s="722"/>
      <c r="J48" s="722"/>
      <c r="K48" s="722"/>
      <c r="L48" s="722"/>
      <c r="M48" s="722"/>
      <c r="N48" s="722"/>
      <c r="O48" s="722"/>
      <c r="P48" s="722"/>
      <c r="Q48" s="722"/>
      <c r="R48" s="722"/>
      <c r="S48" s="722"/>
      <c r="T48" s="722"/>
      <c r="U48" s="722"/>
      <c r="V48" s="722"/>
      <c r="W48" s="722"/>
      <c r="X48" s="722"/>
      <c r="Y48" s="722"/>
      <c r="Z48" s="722"/>
      <c r="AA48" s="248"/>
      <c r="AB48" s="249"/>
      <c r="AC48" s="249"/>
      <c r="AD48" s="249"/>
      <c r="AE48" s="250"/>
      <c r="AF48" s="251"/>
      <c r="AG48" s="251"/>
      <c r="AH48" s="251"/>
      <c r="AI48" s="251"/>
      <c r="AJ48" s="252"/>
      <c r="AK48" s="252"/>
      <c r="AL48" s="252"/>
      <c r="AM48" s="253"/>
      <c r="AN48" s="45"/>
      <c r="AO48" s="51"/>
    </row>
    <row r="49" spans="2:41" s="4" customFormat="1" ht="26.25" customHeight="1">
      <c r="B49" s="247"/>
      <c r="C49" s="722" t="s">
        <v>220</v>
      </c>
      <c r="D49" s="722"/>
      <c r="E49" s="722"/>
      <c r="F49" s="722"/>
      <c r="G49" s="722"/>
      <c r="H49" s="722"/>
      <c r="I49" s="722"/>
      <c r="J49" s="722"/>
      <c r="K49" s="722"/>
      <c r="L49" s="722"/>
      <c r="M49" s="722"/>
      <c r="N49" s="722"/>
      <c r="O49" s="722"/>
      <c r="P49" s="722"/>
      <c r="Q49" s="722"/>
      <c r="R49" s="722"/>
      <c r="S49" s="722"/>
      <c r="T49" s="722"/>
      <c r="U49" s="722"/>
      <c r="V49" s="722"/>
      <c r="W49" s="722"/>
      <c r="X49" s="722"/>
      <c r="Y49" s="722"/>
      <c r="Z49" s="722"/>
      <c r="AA49" s="248"/>
      <c r="AB49" s="249"/>
      <c r="AC49" s="249"/>
      <c r="AD49" s="249"/>
      <c r="AE49" s="250"/>
      <c r="AF49" s="251"/>
      <c r="AG49" s="251"/>
      <c r="AH49" s="251"/>
      <c r="AI49" s="251"/>
      <c r="AJ49" s="252"/>
      <c r="AK49" s="252"/>
      <c r="AL49" s="252"/>
      <c r="AM49" s="253"/>
      <c r="AN49" s="45"/>
      <c r="AO49" s="51"/>
    </row>
    <row r="50" spans="2:41" s="4" customFormat="1" ht="26.25" customHeight="1">
      <c r="B50" s="247"/>
      <c r="C50" s="722" t="s">
        <v>166</v>
      </c>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248"/>
      <c r="AB50" s="248"/>
      <c r="AC50" s="248"/>
      <c r="AD50" s="248"/>
      <c r="AE50" s="209" t="s">
        <v>134</v>
      </c>
      <c r="AF50" s="248"/>
      <c r="AG50" s="251"/>
      <c r="AH50" s="251"/>
      <c r="AI50" s="251"/>
      <c r="AJ50" s="252"/>
      <c r="AK50" s="252"/>
      <c r="AL50" s="252"/>
      <c r="AM50" s="253"/>
      <c r="AN50" s="45"/>
      <c r="AO50" s="51"/>
    </row>
    <row r="51" spans="2:41" s="4" customFormat="1" ht="26.25" customHeight="1">
      <c r="B51" s="247"/>
      <c r="C51" s="722" t="s">
        <v>167</v>
      </c>
      <c r="D51" s="722"/>
      <c r="E51" s="722"/>
      <c r="F51" s="722"/>
      <c r="G51" s="722"/>
      <c r="H51" s="722"/>
      <c r="I51" s="722"/>
      <c r="J51" s="722"/>
      <c r="K51" s="722"/>
      <c r="L51" s="722"/>
      <c r="M51" s="722"/>
      <c r="N51" s="722"/>
      <c r="O51" s="722"/>
      <c r="P51" s="722"/>
      <c r="Q51" s="722"/>
      <c r="R51" s="722"/>
      <c r="S51" s="722"/>
      <c r="T51" s="722"/>
      <c r="U51" s="722"/>
      <c r="V51" s="722"/>
      <c r="W51" s="722"/>
      <c r="X51" s="722"/>
      <c r="Y51" s="722"/>
      <c r="Z51" s="722"/>
      <c r="AA51" s="248"/>
      <c r="AB51" s="248"/>
      <c r="AC51" s="248"/>
      <c r="AD51" s="248"/>
      <c r="AE51" s="209" t="s">
        <v>135</v>
      </c>
      <c r="AF51" s="248"/>
      <c r="AG51" s="251"/>
      <c r="AH51" s="251"/>
      <c r="AI51" s="251"/>
      <c r="AJ51" s="252"/>
      <c r="AK51" s="252"/>
      <c r="AL51" s="252"/>
      <c r="AM51" s="253"/>
      <c r="AN51" s="45"/>
      <c r="AO51" s="51"/>
    </row>
    <row r="52" spans="2:41" ht="44.25" customHeight="1">
      <c r="B52" s="26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769" t="s">
        <v>137</v>
      </c>
      <c r="AF52" s="769"/>
      <c r="AG52" s="769"/>
      <c r="AH52" s="769"/>
      <c r="AI52" s="769"/>
      <c r="AJ52" s="769"/>
      <c r="AK52" s="769"/>
      <c r="AL52" s="769"/>
      <c r="AM52" s="769"/>
      <c r="AN52" s="769"/>
      <c r="AO52" s="769"/>
    </row>
    <row r="53" spans="2:41" ht="24.95" customHeight="1">
      <c r="B53" s="7"/>
      <c r="AE53" s="770"/>
      <c r="AF53" s="770"/>
      <c r="AG53" s="770"/>
      <c r="AH53" s="770"/>
      <c r="AI53" s="770"/>
      <c r="AJ53" s="770"/>
      <c r="AK53" s="770"/>
      <c r="AL53" s="770"/>
      <c r="AM53" s="770"/>
      <c r="AN53" s="770"/>
      <c r="AO53" s="770"/>
    </row>
    <row r="89" spans="2:16" ht="24.95" customHeight="1">
      <c r="B89" s="7"/>
      <c r="C89" s="792"/>
      <c r="D89" s="792"/>
      <c r="E89" s="792"/>
      <c r="F89" s="792"/>
      <c r="G89" s="792"/>
      <c r="H89" s="792"/>
      <c r="I89" s="792"/>
      <c r="J89" s="792"/>
      <c r="K89" s="792"/>
      <c r="L89" s="792"/>
      <c r="M89" s="792"/>
      <c r="N89" s="792"/>
      <c r="O89" s="792"/>
      <c r="P89" s="792"/>
    </row>
  </sheetData>
  <mergeCells count="353">
    <mergeCell ref="Z1:AA1"/>
    <mergeCell ref="C23:Z23"/>
    <mergeCell ref="C24:Z24"/>
    <mergeCell ref="C48:Z48"/>
    <mergeCell ref="C49:Z49"/>
    <mergeCell ref="AB46:AC46"/>
    <mergeCell ref="AB47:AC47"/>
    <mergeCell ref="AN29:AN30"/>
    <mergeCell ref="AO29:AO30"/>
    <mergeCell ref="K30:L30"/>
    <mergeCell ref="Q30:R30"/>
    <mergeCell ref="S30:T30"/>
    <mergeCell ref="U30:V30"/>
    <mergeCell ref="X30:Y30"/>
    <mergeCell ref="AF36:AI38"/>
    <mergeCell ref="AJ36:AM36"/>
    <mergeCell ref="AJ37:AK38"/>
    <mergeCell ref="AF34:AI35"/>
    <mergeCell ref="AL31:AM31"/>
    <mergeCell ref="AJ32:AK32"/>
    <mergeCell ref="AL32:AM32"/>
    <mergeCell ref="AE31:AE35"/>
    <mergeCell ref="AF31:AI33"/>
    <mergeCell ref="AJ31:AK31"/>
    <mergeCell ref="AJ33:AM33"/>
    <mergeCell ref="AJ34:AM34"/>
    <mergeCell ref="U34:V35"/>
    <mergeCell ref="AN31:AN33"/>
    <mergeCell ref="AO32:AO33"/>
    <mergeCell ref="Q29:T29"/>
    <mergeCell ref="U31:V33"/>
    <mergeCell ref="AA42:AA45"/>
    <mergeCell ref="S44:T44"/>
    <mergeCell ref="S45:T45"/>
    <mergeCell ref="AA36:AA37"/>
    <mergeCell ref="X36:Y37"/>
    <mergeCell ref="Z36:Z37"/>
    <mergeCell ref="U38:V38"/>
    <mergeCell ref="X38:Y38"/>
    <mergeCell ref="AE36:AE38"/>
    <mergeCell ref="S43:T43"/>
    <mergeCell ref="S41:T41"/>
    <mergeCell ref="AB43:AC43"/>
    <mergeCell ref="AB44:AC44"/>
    <mergeCell ref="AB45:AC45"/>
    <mergeCell ref="AL41:AM41"/>
    <mergeCell ref="AL37:AM37"/>
    <mergeCell ref="W42:W45"/>
    <mergeCell ref="Z42:Z45"/>
    <mergeCell ref="I38:J38"/>
    <mergeCell ref="K38:L38"/>
    <mergeCell ref="Q38:R38"/>
    <mergeCell ref="S38:T38"/>
    <mergeCell ref="AL38:AM38"/>
    <mergeCell ref="U36:V37"/>
    <mergeCell ref="W36:W37"/>
    <mergeCell ref="C89:P89"/>
    <mergeCell ref="G45:J45"/>
    <mergeCell ref="K45:L45"/>
    <mergeCell ref="AJ45:AM45"/>
    <mergeCell ref="C46:F46"/>
    <mergeCell ref="G46:I46"/>
    <mergeCell ref="J46:P46"/>
    <mergeCell ref="Q46:R46"/>
    <mergeCell ref="S46:T46"/>
    <mergeCell ref="AF46:AI46"/>
    <mergeCell ref="AJ46:AL46"/>
    <mergeCell ref="U46:V46"/>
    <mergeCell ref="X46:Y46"/>
    <mergeCell ref="U47:V47"/>
    <mergeCell ref="X47:Y47"/>
    <mergeCell ref="C50:Z50"/>
    <mergeCell ref="C51:Z51"/>
    <mergeCell ref="AE52:AO52"/>
    <mergeCell ref="AE53:AO53"/>
    <mergeCell ref="C47:I47"/>
    <mergeCell ref="J47:P47"/>
    <mergeCell ref="Q47:R47"/>
    <mergeCell ref="S47:T47"/>
    <mergeCell ref="AF47:AL47"/>
    <mergeCell ref="B42:B45"/>
    <mergeCell ref="C42:F45"/>
    <mergeCell ref="G42:H44"/>
    <mergeCell ref="I42:J42"/>
    <mergeCell ref="K42:L42"/>
    <mergeCell ref="AJ42:AK44"/>
    <mergeCell ref="AL42:AM42"/>
    <mergeCell ref="I43:J43"/>
    <mergeCell ref="K43:L43"/>
    <mergeCell ref="AL43:AM43"/>
    <mergeCell ref="I44:J44"/>
    <mergeCell ref="K44:L44"/>
    <mergeCell ref="AL44:AM44"/>
    <mergeCell ref="Q42:R45"/>
    <mergeCell ref="AE42:AE45"/>
    <mergeCell ref="AF42:AI45"/>
    <mergeCell ref="U42:V45"/>
    <mergeCell ref="S42:T42"/>
    <mergeCell ref="X42:Y42"/>
    <mergeCell ref="X43:Y43"/>
    <mergeCell ref="X45:Y45"/>
    <mergeCell ref="X44:Y44"/>
    <mergeCell ref="B39:B41"/>
    <mergeCell ref="C39:F41"/>
    <mergeCell ref="G39:J39"/>
    <mergeCell ref="K39:L39"/>
    <mergeCell ref="Q39:R40"/>
    <mergeCell ref="S39:T40"/>
    <mergeCell ref="AE39:AE41"/>
    <mergeCell ref="AF39:AI41"/>
    <mergeCell ref="AJ39:AM39"/>
    <mergeCell ref="G40:H41"/>
    <mergeCell ref="I40:J40"/>
    <mergeCell ref="K40:L40"/>
    <mergeCell ref="AJ40:AK41"/>
    <mergeCell ref="AL40:AM40"/>
    <mergeCell ref="I41:J41"/>
    <mergeCell ref="K41:L41"/>
    <mergeCell ref="AA39:AA40"/>
    <mergeCell ref="U39:V40"/>
    <mergeCell ref="W39:W40"/>
    <mergeCell ref="X39:Y40"/>
    <mergeCell ref="Z39:Z40"/>
    <mergeCell ref="U41:V41"/>
    <mergeCell ref="X41:Y41"/>
    <mergeCell ref="Q41:R41"/>
    <mergeCell ref="B36:B38"/>
    <mergeCell ref="C36:F38"/>
    <mergeCell ref="G36:J36"/>
    <mergeCell ref="K36:L36"/>
    <mergeCell ref="Q36:R37"/>
    <mergeCell ref="S36:T37"/>
    <mergeCell ref="B31:B35"/>
    <mergeCell ref="C31:F33"/>
    <mergeCell ref="G33:J33"/>
    <mergeCell ref="K33:L33"/>
    <mergeCell ref="C34:F35"/>
    <mergeCell ref="G34:J34"/>
    <mergeCell ref="G37:H38"/>
    <mergeCell ref="I37:J37"/>
    <mergeCell ref="K37:L37"/>
    <mergeCell ref="K34:L34"/>
    <mergeCell ref="Q34:R35"/>
    <mergeCell ref="S34:T35"/>
    <mergeCell ref="K32:L32"/>
    <mergeCell ref="S31:T33"/>
    <mergeCell ref="K31:L31"/>
    <mergeCell ref="Q31:R33"/>
    <mergeCell ref="G31:I32"/>
    <mergeCell ref="G35:J35"/>
    <mergeCell ref="B29:J30"/>
    <mergeCell ref="K29:P29"/>
    <mergeCell ref="AA21:AA22"/>
    <mergeCell ref="AA18:AA19"/>
    <mergeCell ref="AA31:AA33"/>
    <mergeCell ref="AA34:AA35"/>
    <mergeCell ref="AE29:AM30"/>
    <mergeCell ref="AJ21:AM21"/>
    <mergeCell ref="G22:J22"/>
    <mergeCell ref="K22:L22"/>
    <mergeCell ref="AJ22:AM22"/>
    <mergeCell ref="U29:AA29"/>
    <mergeCell ref="C25:Z25"/>
    <mergeCell ref="C26:Z26"/>
    <mergeCell ref="U21:V22"/>
    <mergeCell ref="W21:W22"/>
    <mergeCell ref="X21:Y22"/>
    <mergeCell ref="Z21:Z22"/>
    <mergeCell ref="W34:W35"/>
    <mergeCell ref="X34:Y35"/>
    <mergeCell ref="Z34:Z35"/>
    <mergeCell ref="K35:L35"/>
    <mergeCell ref="AJ35:AM35"/>
    <mergeCell ref="AL20:AM20"/>
    <mergeCell ref="B16:B17"/>
    <mergeCell ref="I20:J20"/>
    <mergeCell ref="K20:L20"/>
    <mergeCell ref="Q20:R20"/>
    <mergeCell ref="U18:V19"/>
    <mergeCell ref="AE21:AE22"/>
    <mergeCell ref="AF21:AI22"/>
    <mergeCell ref="C27:Z27"/>
    <mergeCell ref="C28:Z28"/>
    <mergeCell ref="S20:T20"/>
    <mergeCell ref="B21:B22"/>
    <mergeCell ref="C21:F22"/>
    <mergeCell ref="G21:J21"/>
    <mergeCell ref="K21:L21"/>
    <mergeCell ref="Q21:R22"/>
    <mergeCell ref="S21:T22"/>
    <mergeCell ref="B18:B20"/>
    <mergeCell ref="C18:F20"/>
    <mergeCell ref="S18:T19"/>
    <mergeCell ref="AE18:AE20"/>
    <mergeCell ref="AF18:AI20"/>
    <mergeCell ref="C16:F17"/>
    <mergeCell ref="AB17:AC17"/>
    <mergeCell ref="AB18:AC18"/>
    <mergeCell ref="AJ18:AM18"/>
    <mergeCell ref="G19:H20"/>
    <mergeCell ref="I19:J19"/>
    <mergeCell ref="K19:L19"/>
    <mergeCell ref="AJ19:AK20"/>
    <mergeCell ref="AL19:AM19"/>
    <mergeCell ref="G18:J18"/>
    <mergeCell ref="AA14:AA15"/>
    <mergeCell ref="AJ16:AM16"/>
    <mergeCell ref="G17:J17"/>
    <mergeCell ref="K17:P17"/>
    <mergeCell ref="AJ17:AM17"/>
    <mergeCell ref="AA16:AA17"/>
    <mergeCell ref="G16:J16"/>
    <mergeCell ref="K16:L16"/>
    <mergeCell ref="Q16:R17"/>
    <mergeCell ref="U16:V17"/>
    <mergeCell ref="W16:W17"/>
    <mergeCell ref="X16:Y17"/>
    <mergeCell ref="Z16:Z17"/>
    <mergeCell ref="AE14:AE15"/>
    <mergeCell ref="S16:T17"/>
    <mergeCell ref="AE16:AE17"/>
    <mergeCell ref="AF16:AI17"/>
    <mergeCell ref="B14:B15"/>
    <mergeCell ref="C14:F15"/>
    <mergeCell ref="G14:J14"/>
    <mergeCell ref="K14:L14"/>
    <mergeCell ref="Q14:R15"/>
    <mergeCell ref="U14:V15"/>
    <mergeCell ref="W14:W15"/>
    <mergeCell ref="X14:Y15"/>
    <mergeCell ref="Z14:Z15"/>
    <mergeCell ref="S14:T15"/>
    <mergeCell ref="G15:J15"/>
    <mergeCell ref="K15:P15"/>
    <mergeCell ref="G11:J13"/>
    <mergeCell ref="K11:P11"/>
    <mergeCell ref="AJ11:AM13"/>
    <mergeCell ref="K12:P13"/>
    <mergeCell ref="B10:B13"/>
    <mergeCell ref="C10:F13"/>
    <mergeCell ref="G10:J10"/>
    <mergeCell ref="K10:L10"/>
    <mergeCell ref="Q10:R13"/>
    <mergeCell ref="U10:V13"/>
    <mergeCell ref="W10:W13"/>
    <mergeCell ref="X10:Y13"/>
    <mergeCell ref="Z10:Z13"/>
    <mergeCell ref="AA10:AA13"/>
    <mergeCell ref="I9:J9"/>
    <mergeCell ref="U7:V8"/>
    <mergeCell ref="W7:W8"/>
    <mergeCell ref="X7:Y8"/>
    <mergeCell ref="Z7:Z8"/>
    <mergeCell ref="K7:L7"/>
    <mergeCell ref="C5:F6"/>
    <mergeCell ref="G5:J5"/>
    <mergeCell ref="K5:L5"/>
    <mergeCell ref="Q5:R6"/>
    <mergeCell ref="B3:J4"/>
    <mergeCell ref="K3:P3"/>
    <mergeCell ref="Q3:T3"/>
    <mergeCell ref="U4:V4"/>
    <mergeCell ref="U5:V6"/>
    <mergeCell ref="S5:T6"/>
    <mergeCell ref="G6:J6"/>
    <mergeCell ref="K6:L6"/>
    <mergeCell ref="AL9:AM9"/>
    <mergeCell ref="S7:T8"/>
    <mergeCell ref="AE7:AE9"/>
    <mergeCell ref="AF7:AI9"/>
    <mergeCell ref="AJ7:AM7"/>
    <mergeCell ref="G8:H9"/>
    <mergeCell ref="I8:J8"/>
    <mergeCell ref="K8:L8"/>
    <mergeCell ref="AJ8:AK9"/>
    <mergeCell ref="AL8:AM8"/>
    <mergeCell ref="AA5:AA6"/>
    <mergeCell ref="AA7:AA8"/>
    <mergeCell ref="B7:B9"/>
    <mergeCell ref="C7:F9"/>
    <mergeCell ref="G7:J7"/>
    <mergeCell ref="B5:B6"/>
    <mergeCell ref="AN3:AN4"/>
    <mergeCell ref="AO3:AO4"/>
    <mergeCell ref="K4:L4"/>
    <mergeCell ref="Q4:R4"/>
    <mergeCell ref="S4:T4"/>
    <mergeCell ref="X4:Y4"/>
    <mergeCell ref="W5:W6"/>
    <mergeCell ref="X5:Y6"/>
    <mergeCell ref="Z5:Z6"/>
    <mergeCell ref="AE5:AE6"/>
    <mergeCell ref="AF5:AI6"/>
    <mergeCell ref="AJ5:AM5"/>
    <mergeCell ref="AJ6:AM6"/>
    <mergeCell ref="AE3:AM4"/>
    <mergeCell ref="U3:AA3"/>
    <mergeCell ref="AB4:AC4"/>
    <mergeCell ref="AB5:AC5"/>
    <mergeCell ref="AB6:AC6"/>
    <mergeCell ref="AB3:AC3"/>
    <mergeCell ref="AD3:AD4"/>
    <mergeCell ref="AO8:AO9"/>
    <mergeCell ref="W31:W33"/>
    <mergeCell ref="X31:Y33"/>
    <mergeCell ref="Z31:Z33"/>
    <mergeCell ref="Q7:R8"/>
    <mergeCell ref="U9:V9"/>
    <mergeCell ref="X9:Y9"/>
    <mergeCell ref="K9:L9"/>
    <mergeCell ref="Q9:R9"/>
    <mergeCell ref="S9:T9"/>
    <mergeCell ref="S10:T13"/>
    <mergeCell ref="K18:L18"/>
    <mergeCell ref="Q18:R19"/>
    <mergeCell ref="W18:W19"/>
    <mergeCell ref="X18:Y19"/>
    <mergeCell ref="Z18:Z19"/>
    <mergeCell ref="U20:V20"/>
    <mergeCell ref="X20:Y20"/>
    <mergeCell ref="AE10:AE13"/>
    <mergeCell ref="AF10:AI13"/>
    <mergeCell ref="AJ10:AM10"/>
    <mergeCell ref="AF14:AI15"/>
    <mergeCell ref="AJ14:AM14"/>
    <mergeCell ref="AJ15:AM15"/>
    <mergeCell ref="AB7:AC7"/>
    <mergeCell ref="AB8:AC8"/>
    <mergeCell ref="AB9:AC9"/>
    <mergeCell ref="AB10:AC10"/>
    <mergeCell ref="AB11:AC11"/>
    <mergeCell ref="AB12:AC13"/>
    <mergeCell ref="AB14:AC14"/>
    <mergeCell ref="AB15:AC15"/>
    <mergeCell ref="AB16:AC16"/>
    <mergeCell ref="AB19:AC19"/>
    <mergeCell ref="AB20:AC20"/>
    <mergeCell ref="AB21:AC21"/>
    <mergeCell ref="AB22:AC22"/>
    <mergeCell ref="AB29:AC29"/>
    <mergeCell ref="AB30:AC30"/>
    <mergeCell ref="AB31:AC31"/>
    <mergeCell ref="AB32:AC32"/>
    <mergeCell ref="AB33:AC33"/>
    <mergeCell ref="AB34:AC34"/>
    <mergeCell ref="AB35:AC35"/>
    <mergeCell ref="AB36:AC36"/>
    <mergeCell ref="AB37:AC37"/>
    <mergeCell ref="AB38:AC38"/>
    <mergeCell ref="AB39:AC39"/>
    <mergeCell ref="AB40:AC40"/>
    <mergeCell ref="AB41:AC41"/>
    <mergeCell ref="AB42:AC42"/>
  </mergeCells>
  <phoneticPr fontId="2"/>
  <printOptions horizontalCentered="1"/>
  <pageMargins left="0.23622047244094491" right="0.23622047244094491" top="0.55118110236220474" bottom="0.55118110236220474" header="0.31496062992125984" footer="0.31496062992125984"/>
  <pageSetup paperSize="9" scale="55" firstPageNumber="5" orientation="landscape" cellComments="asDisplayed" useFirstPageNumber="1" r:id="rId1"/>
  <headerFooter>
    <oddFooter>&amp;C&amp;14&amp;P</oddFooter>
  </headerFooter>
  <rowBreaks count="1" manualBreakCount="1">
    <brk id="28" min="1" max="27" man="1"/>
  </rowBreaks>
  <colBreaks count="1" manualBreakCount="1">
    <brk id="1" max="3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view="pageBreakPreview" zoomScaleNormal="100" workbookViewId="0">
      <selection activeCell="K7" sqref="K7:K9"/>
    </sheetView>
  </sheetViews>
  <sheetFormatPr defaultRowHeight="13.5"/>
  <cols>
    <col min="1" max="1" width="8" style="162" customWidth="1"/>
    <col min="2" max="2" width="12.25" style="162" customWidth="1"/>
    <col min="3" max="3" width="12.875" style="162" customWidth="1"/>
    <col min="4" max="4" width="12.75" style="162" customWidth="1"/>
    <col min="5" max="5" width="13.25" style="162" customWidth="1"/>
    <col min="6" max="6" width="13.875" style="162" customWidth="1"/>
    <col min="7" max="16384" width="9" style="162"/>
  </cols>
  <sheetData>
    <row r="1" spans="1:18" ht="25.5" customHeight="1">
      <c r="A1" s="158" t="s">
        <v>170</v>
      </c>
      <c r="B1" s="159"/>
      <c r="C1" s="159"/>
      <c r="D1" s="159"/>
      <c r="E1" s="159"/>
      <c r="F1" s="160" t="s">
        <v>171</v>
      </c>
      <c r="G1" s="161"/>
      <c r="H1" s="161"/>
      <c r="I1" s="161"/>
      <c r="J1" s="161"/>
      <c r="K1" s="161"/>
      <c r="L1" s="161"/>
      <c r="M1" s="161"/>
    </row>
    <row r="2" spans="1:18">
      <c r="B2" s="162">
        <v>2020</v>
      </c>
      <c r="C2" s="162">
        <v>2021</v>
      </c>
      <c r="D2" s="162">
        <v>2022</v>
      </c>
      <c r="E2" s="162">
        <v>2023</v>
      </c>
      <c r="F2" s="162">
        <v>2024</v>
      </c>
      <c r="H2" s="162">
        <v>2015</v>
      </c>
      <c r="I2" s="162">
        <v>2016</v>
      </c>
      <c r="J2" s="162">
        <v>2017</v>
      </c>
      <c r="K2" s="162">
        <v>2018</v>
      </c>
      <c r="L2" s="162">
        <v>2019</v>
      </c>
      <c r="N2" s="162" t="s">
        <v>172</v>
      </c>
    </row>
    <row r="3" spans="1:18" ht="14.25" thickBot="1">
      <c r="A3" s="163" t="s">
        <v>173</v>
      </c>
      <c r="B3" s="163" t="s">
        <v>174</v>
      </c>
      <c r="C3" s="163" t="s">
        <v>175</v>
      </c>
      <c r="D3" s="163" t="s">
        <v>176</v>
      </c>
      <c r="E3" s="163" t="s">
        <v>177</v>
      </c>
      <c r="F3" s="164" t="s">
        <v>178</v>
      </c>
      <c r="H3" s="163" t="s">
        <v>179</v>
      </c>
      <c r="I3" s="163" t="s">
        <v>180</v>
      </c>
      <c r="J3" s="163" t="s">
        <v>181</v>
      </c>
      <c r="K3" s="163" t="s">
        <v>182</v>
      </c>
      <c r="L3" s="164" t="s">
        <v>183</v>
      </c>
      <c r="N3" s="163" t="s">
        <v>174</v>
      </c>
      <c r="O3" s="163" t="s">
        <v>175</v>
      </c>
      <c r="P3" s="163" t="s">
        <v>176</v>
      </c>
      <c r="Q3" s="163" t="s">
        <v>177</v>
      </c>
      <c r="R3" s="164" t="s">
        <v>178</v>
      </c>
    </row>
    <row r="4" spans="1:18">
      <c r="A4" s="165" t="s">
        <v>184</v>
      </c>
      <c r="B4" s="166">
        <v>2237</v>
      </c>
      <c r="C4" s="166">
        <v>2163.108431833246</v>
      </c>
      <c r="D4" s="166">
        <v>2131.2399675524875</v>
      </c>
      <c r="E4" s="167">
        <v>2111.5222130562743</v>
      </c>
      <c r="F4" s="166">
        <v>2091.3487359032256</v>
      </c>
      <c r="H4" s="166">
        <v>2569</v>
      </c>
      <c r="I4" s="166">
        <v>2525</v>
      </c>
      <c r="J4" s="166">
        <v>2442</v>
      </c>
      <c r="K4" s="167">
        <v>2361</v>
      </c>
      <c r="L4" s="168">
        <v>2361</v>
      </c>
      <c r="N4" s="166">
        <v>2193.0912955721869</v>
      </c>
      <c r="O4" s="166">
        <v>2163.108431833246</v>
      </c>
      <c r="P4" s="166">
        <v>2131.2399675524875</v>
      </c>
      <c r="Q4" s="167">
        <v>2111.5222130562743</v>
      </c>
      <c r="R4" s="166">
        <v>2091.3487359032256</v>
      </c>
    </row>
    <row r="5" spans="1:18">
      <c r="A5" s="165" t="s">
        <v>185</v>
      </c>
      <c r="B5" s="166">
        <v>2300</v>
      </c>
      <c r="C5" s="166">
        <v>2300.4811520542144</v>
      </c>
      <c r="D5" s="166">
        <v>2224.4927032999244</v>
      </c>
      <c r="E5" s="167">
        <v>2191.7198819218297</v>
      </c>
      <c r="F5" s="166">
        <v>2171.4425808134833</v>
      </c>
      <c r="H5" s="166">
        <v>2667</v>
      </c>
      <c r="I5" s="166">
        <v>2621</v>
      </c>
      <c r="J5" s="166">
        <v>2546</v>
      </c>
      <c r="K5" s="167">
        <v>2479</v>
      </c>
      <c r="L5" s="169">
        <v>2428</v>
      </c>
      <c r="N5" s="166">
        <v>2281.4441942905501</v>
      </c>
      <c r="O5" s="166">
        <v>2234.6026588046179</v>
      </c>
      <c r="P5" s="166">
        <v>2204.0522721586613</v>
      </c>
      <c r="Q5" s="167">
        <v>2171.5805938671174</v>
      </c>
      <c r="R5" s="166">
        <v>2151.4896169379517</v>
      </c>
    </row>
    <row r="6" spans="1:18">
      <c r="A6" s="165" t="s">
        <v>186</v>
      </c>
      <c r="B6" s="166">
        <v>2400</v>
      </c>
      <c r="C6" s="166">
        <v>2351.0286405808793</v>
      </c>
      <c r="D6" s="166">
        <v>2351.520467650415</v>
      </c>
      <c r="E6" s="167">
        <v>2273.8461114005681</v>
      </c>
      <c r="F6" s="166">
        <v>2240.3461802298975</v>
      </c>
      <c r="H6" s="166">
        <v>2706</v>
      </c>
      <c r="I6" s="166">
        <v>2697</v>
      </c>
      <c r="J6" s="166">
        <v>2644</v>
      </c>
      <c r="K6" s="167">
        <v>2556</v>
      </c>
      <c r="L6" s="169">
        <v>2534</v>
      </c>
      <c r="N6" s="166">
        <v>2433.8635167088787</v>
      </c>
      <c r="O6" s="166">
        <v>2282.7593607170484</v>
      </c>
      <c r="P6" s="166">
        <v>2235.8908228547307</v>
      </c>
      <c r="Q6" s="167">
        <v>2205.3228250645107</v>
      </c>
      <c r="R6" s="166">
        <v>2172.8324280766224</v>
      </c>
    </row>
    <row r="7" spans="1:18">
      <c r="A7" s="165" t="s">
        <v>187</v>
      </c>
      <c r="B7" s="166">
        <v>2434</v>
      </c>
      <c r="C7" s="166">
        <v>2412.2065727699528</v>
      </c>
      <c r="D7" s="166">
        <v>2362.9861414915017</v>
      </c>
      <c r="E7" s="167">
        <v>2363.4804700289183</v>
      </c>
      <c r="F7" s="166">
        <v>2285.4110564116036</v>
      </c>
      <c r="H7" s="166">
        <v>2709</v>
      </c>
      <c r="I7" s="166">
        <v>2737</v>
      </c>
      <c r="J7" s="166">
        <v>2697</v>
      </c>
      <c r="K7" s="167">
        <v>2655</v>
      </c>
      <c r="L7" s="169">
        <v>2569</v>
      </c>
      <c r="N7" s="166">
        <v>2515.7074334912613</v>
      </c>
      <c r="O7" s="166">
        <v>2435.5062701146708</v>
      </c>
      <c r="P7" s="166">
        <v>2284.4596702722597</v>
      </c>
      <c r="Q7" s="167">
        <v>2237.5562224566038</v>
      </c>
      <c r="R7" s="166">
        <v>2206.9654561435068</v>
      </c>
    </row>
    <row r="8" spans="1:18">
      <c r="A8" s="165" t="s">
        <v>188</v>
      </c>
      <c r="B8" s="166">
        <v>2535</v>
      </c>
      <c r="C8" s="166">
        <v>2453.2519774011298</v>
      </c>
      <c r="D8" s="166">
        <v>2431.2861727805625</v>
      </c>
      <c r="E8" s="167">
        <v>2381.6764273564063</v>
      </c>
      <c r="F8" s="166">
        <v>2382.1746658370566</v>
      </c>
      <c r="H8" s="166">
        <v>2791</v>
      </c>
      <c r="I8" s="166">
        <v>2718</v>
      </c>
      <c r="J8" s="166">
        <v>2721</v>
      </c>
      <c r="K8" s="167">
        <v>2705</v>
      </c>
      <c r="L8" s="169">
        <v>2684</v>
      </c>
      <c r="N8" s="166">
        <v>2611.9641440858718</v>
      </c>
      <c r="O8" s="166">
        <v>2500.5685176192528</v>
      </c>
      <c r="P8" s="166">
        <v>2421.1929819250372</v>
      </c>
      <c r="Q8" s="167">
        <v>2270.7513817702566</v>
      </c>
      <c r="R8" s="166">
        <v>2224.1293860645947</v>
      </c>
    </row>
    <row r="9" spans="1:18" ht="14.25" thickBot="1">
      <c r="A9" s="165" t="s">
        <v>189</v>
      </c>
      <c r="B9" s="166">
        <v>2502</v>
      </c>
      <c r="C9" s="166">
        <v>2535.9371534195934</v>
      </c>
      <c r="D9" s="166">
        <v>2454.1589097402803</v>
      </c>
      <c r="E9" s="167">
        <v>2432.1849846743817</v>
      </c>
      <c r="F9" s="166">
        <v>2382.5568992334329</v>
      </c>
      <c r="H9" s="166">
        <v>2889</v>
      </c>
      <c r="I9" s="166">
        <v>2798</v>
      </c>
      <c r="J9" s="166">
        <v>2707</v>
      </c>
      <c r="K9" s="167">
        <v>2717</v>
      </c>
      <c r="L9" s="170">
        <v>2709</v>
      </c>
      <c r="N9" s="166">
        <v>2487.0117219064227</v>
      </c>
      <c r="O9" s="166">
        <v>2598.8305105860331</v>
      </c>
      <c r="P9" s="166">
        <v>2487.9929065564179</v>
      </c>
      <c r="Q9" s="167">
        <v>2408.9942998560828</v>
      </c>
      <c r="R9" s="166">
        <v>2259.3290111179431</v>
      </c>
    </row>
    <row r="10" spans="1:18">
      <c r="A10" s="165" t="s">
        <v>190</v>
      </c>
      <c r="B10" s="166">
        <v>2520</v>
      </c>
      <c r="C10" s="166">
        <v>2509.3669488406331</v>
      </c>
      <c r="D10" s="166">
        <v>2543.4040276291466</v>
      </c>
      <c r="E10" s="166">
        <v>2461.3849941267072</v>
      </c>
      <c r="F10" s="171">
        <v>2439.3463685085349</v>
      </c>
      <c r="H10" s="166">
        <v>2920</v>
      </c>
      <c r="I10" s="166">
        <v>2900</v>
      </c>
      <c r="J10" s="166">
        <v>2794</v>
      </c>
      <c r="K10" s="166">
        <v>2713</v>
      </c>
      <c r="L10" s="171">
        <v>2725</v>
      </c>
      <c r="N10" s="166">
        <v>2481.2702104297923</v>
      </c>
      <c r="O10" s="166">
        <v>2505.1739359177518</v>
      </c>
      <c r="P10" s="166">
        <v>2617.6973794727173</v>
      </c>
      <c r="Q10" s="166">
        <v>2506.0601377040912</v>
      </c>
      <c r="R10" s="171">
        <v>2426.5409339946991</v>
      </c>
    </row>
    <row r="11" spans="1:18">
      <c r="A11" s="165" t="s">
        <v>191</v>
      </c>
      <c r="B11" s="166">
        <v>2496</v>
      </c>
      <c r="C11" s="166">
        <v>2506.995945447844</v>
      </c>
      <c r="D11" s="166">
        <v>2496.4177644382121</v>
      </c>
      <c r="E11" s="166">
        <v>2530.2792003579311</v>
      </c>
      <c r="F11" s="166">
        <v>2448.6834128816745</v>
      </c>
      <c r="H11" s="166">
        <v>2933</v>
      </c>
      <c r="I11" s="166">
        <v>2920</v>
      </c>
      <c r="J11" s="166">
        <v>2910</v>
      </c>
      <c r="K11" s="166">
        <v>2802</v>
      </c>
      <c r="L11" s="166">
        <v>2699</v>
      </c>
      <c r="N11" s="166">
        <v>2691.1716514361024</v>
      </c>
      <c r="O11" s="166">
        <v>2481.4915251560392</v>
      </c>
      <c r="P11" s="166">
        <v>2505.1244692325918</v>
      </c>
      <c r="Q11" s="166">
        <v>2617.8069369470986</v>
      </c>
      <c r="R11" s="166">
        <v>2506.1577971396691</v>
      </c>
    </row>
    <row r="12" spans="1:18">
      <c r="A12" s="165" t="s">
        <v>192</v>
      </c>
      <c r="B12" s="166">
        <v>2594</v>
      </c>
      <c r="C12" s="166">
        <v>2499.5631691648823</v>
      </c>
      <c r="D12" s="166">
        <v>2510.5748118938795</v>
      </c>
      <c r="E12" s="166">
        <v>2499.981529983449</v>
      </c>
      <c r="F12" s="166">
        <v>2533.8913048552304</v>
      </c>
      <c r="H12" s="166">
        <v>2980</v>
      </c>
      <c r="I12" s="166">
        <v>2944</v>
      </c>
      <c r="J12" s="166">
        <v>2908</v>
      </c>
      <c r="K12" s="166">
        <v>2905</v>
      </c>
      <c r="L12" s="166">
        <v>2806</v>
      </c>
      <c r="N12" s="166">
        <v>2569.8182447015656</v>
      </c>
      <c r="O12" s="166">
        <v>2702.049147412717</v>
      </c>
      <c r="P12" s="166">
        <v>2491.6194614937581</v>
      </c>
      <c r="Q12" s="166">
        <v>2515.165210091247</v>
      </c>
      <c r="R12" s="166">
        <v>2628.4078367910056</v>
      </c>
    </row>
    <row r="13" spans="1:18">
      <c r="A13" s="165" t="s">
        <v>193</v>
      </c>
      <c r="B13" s="166">
        <v>2688</v>
      </c>
      <c r="C13" s="166">
        <v>2595.7858864027539</v>
      </c>
      <c r="D13" s="166">
        <v>2501.284038816631</v>
      </c>
      <c r="E13" s="166">
        <v>2512.3032627110183</v>
      </c>
      <c r="F13" s="166">
        <v>2501.7026876632999</v>
      </c>
      <c r="H13" s="166">
        <v>2929</v>
      </c>
      <c r="I13" s="166">
        <v>2971</v>
      </c>
      <c r="J13" s="166">
        <v>2942</v>
      </c>
      <c r="K13" s="166">
        <v>2905</v>
      </c>
      <c r="L13" s="166">
        <v>2907</v>
      </c>
      <c r="N13" s="166">
        <v>2831.1943099224504</v>
      </c>
      <c r="O13" s="166">
        <v>2574.7858252781507</v>
      </c>
      <c r="P13" s="166">
        <v>2707.2651389862485</v>
      </c>
      <c r="Q13" s="166">
        <v>2496.4643939913249</v>
      </c>
      <c r="R13" s="166">
        <v>2519.99002381849</v>
      </c>
    </row>
    <row r="14" spans="1:18">
      <c r="A14" s="165" t="s">
        <v>194</v>
      </c>
      <c r="B14" s="166">
        <v>2791</v>
      </c>
      <c r="C14" s="166">
        <v>2693.5518072289155</v>
      </c>
      <c r="D14" s="166">
        <v>2601.1472341887838</v>
      </c>
      <c r="E14" s="166">
        <v>2506.4502020637565</v>
      </c>
      <c r="F14" s="166">
        <v>2517.4921851124868</v>
      </c>
      <c r="H14" s="166">
        <v>2991</v>
      </c>
      <c r="I14" s="166">
        <v>2928</v>
      </c>
      <c r="J14" s="166">
        <v>2968</v>
      </c>
      <c r="K14" s="166">
        <v>2938</v>
      </c>
      <c r="L14" s="166">
        <v>2911</v>
      </c>
      <c r="N14" s="166">
        <v>2722.7119606292426</v>
      </c>
      <c r="O14" s="166">
        <v>2832.1458839875504</v>
      </c>
      <c r="P14" s="166">
        <v>2575.8172517134303</v>
      </c>
      <c r="Q14" s="166">
        <v>2708.3080659429438</v>
      </c>
      <c r="R14" s="166">
        <v>2497.6291246104483</v>
      </c>
    </row>
    <row r="15" spans="1:18">
      <c r="A15" s="165" t="s">
        <v>195</v>
      </c>
      <c r="B15" s="166">
        <v>2811</v>
      </c>
      <c r="C15" s="166">
        <v>2785.300204220558</v>
      </c>
      <c r="D15" s="166">
        <v>2688.0510206927092</v>
      </c>
      <c r="E15" s="166">
        <v>2595.8351567874452</v>
      </c>
      <c r="F15" s="166">
        <v>2501.3315154700254</v>
      </c>
      <c r="H15" s="166">
        <v>3171</v>
      </c>
      <c r="I15" s="166">
        <v>2972</v>
      </c>
      <c r="J15" s="166">
        <v>2929</v>
      </c>
      <c r="K15" s="166">
        <v>2969</v>
      </c>
      <c r="L15" s="166">
        <v>2932</v>
      </c>
      <c r="N15" s="166">
        <v>2947.3950062278623</v>
      </c>
      <c r="O15" s="166">
        <v>2722.9213368404721</v>
      </c>
      <c r="P15" s="166">
        <v>2832.3451783766868</v>
      </c>
      <c r="Q15" s="166">
        <v>2576.0489355065833</v>
      </c>
      <c r="R15" s="166">
        <v>2708.5390422879127</v>
      </c>
    </row>
    <row r="16" spans="1:18" ht="21" customHeight="1">
      <c r="A16" s="172" t="s">
        <v>196</v>
      </c>
    </row>
  </sheetData>
  <phoneticPr fontId="2"/>
  <printOptions horizontalCentered="1"/>
  <pageMargins left="0.59055118110236227" right="0.59055118110236227" top="0.78740157480314965" bottom="0.78740157480314965" header="0.51181102362204722" footer="0.51181102362204722"/>
  <pageSetup paperSize="9" scale="115" firstPageNumber="141" orientation="portrait" useFirstPageNumber="1"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6" sqref="E36"/>
    </sheetView>
  </sheetViews>
  <sheetFormatPr defaultRowHeight="13.5"/>
  <sheetData/>
  <customSheetViews>
    <customSheetView guid="{DBA0B000-8B20-4B5B-9619-3B691E909E84}">
      <selection activeCell="E41" sqref="E41"/>
      <pageMargins left="0.7" right="0.7" top="0.75" bottom="0.75" header="0.3" footer="0.3"/>
    </customSheetView>
  </customSheetView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施設(利用定員）</vt:lpstr>
      <vt:lpstr>１３事業 </vt:lpstr>
      <vt:lpstr>【記入シート】Ｃ_推計児童数</vt:lpstr>
      <vt:lpstr>Sheet1</vt:lpstr>
      <vt:lpstr>【記入シート】Ｃ_推計児童数!Print_Area</vt:lpstr>
      <vt:lpstr>'１３事業 '!Print_Area</vt:lpstr>
      <vt:lpstr>'施設(利用定員）'!Print_Area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201311</dc:creator>
  <cp:lastModifiedBy>201810</cp:lastModifiedBy>
  <cp:lastPrinted>2019-07-02T00:09:51Z</cp:lastPrinted>
  <dcterms:created xsi:type="dcterms:W3CDTF">2015-12-16T01:04:06Z</dcterms:created>
  <dcterms:modified xsi:type="dcterms:W3CDTF">2019-08-08T00:53:15Z</dcterms:modified>
</cp:coreProperties>
</file>