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クラウド系移行ファイル\12指導係\0200■地域密着型サービス【済】\0101書式\88　添付書類\勤務形態一覧表\"/>
    </mc:Choice>
  </mc:AlternateContent>
  <bookViews>
    <workbookView xWindow="-105" yWindow="-105" windowWidth="23250" windowHeight="12570" tabRatio="670" activeTab="3"/>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3" i="12" l="1"/>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33" i="12"/>
  <c r="S332" i="12"/>
  <c r="S331" i="12"/>
  <c r="S330" i="12"/>
  <c r="S329" i="12"/>
  <c r="S328" i="12"/>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<sst xmlns="http://schemas.openxmlformats.org/spreadsheetml/2006/main" count="1445" uniqueCount="218">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</sst>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election activeCell="Z3" sqref="Z3"/>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8</v>
      </c>
      <c r="AA2" s="488"/>
      <c r="AB2" s="127" t="s">
        <v>65</v>
      </c>
      <c r="AC2" s="489">
        <f>IF(Z2=0,"",YEAR(DATE(2018+Z2,1,1)))</f>
        <v>2026</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4</v>
      </c>
      <c r="T20" s="175">
        <f>WEEKDAY(DATE($AC$2,$AG$2,2))</f>
        <v>5</v>
      </c>
      <c r="U20" s="175">
        <f>WEEKDAY(DATE($AC$2,$AG$2,3))</f>
        <v>6</v>
      </c>
      <c r="V20" s="175">
        <f>WEEKDAY(DATE($AC$2,$AG$2,4))</f>
        <v>7</v>
      </c>
      <c r="W20" s="175">
        <f>WEEKDAY(DATE($AC$2,$AG$2,5))</f>
        <v>1</v>
      </c>
      <c r="X20" s="175">
        <f>WEEKDAY(DATE($AC$2,$AG$2,6))</f>
        <v>2</v>
      </c>
      <c r="Y20" s="176">
        <f>WEEKDAY(DATE($AC$2,$AG$2,7))</f>
        <v>3</v>
      </c>
      <c r="Z20" s="174">
        <f>WEEKDAY(DATE($AC$2,$AG$2,8))</f>
        <v>4</v>
      </c>
      <c r="AA20" s="175">
        <f>WEEKDAY(DATE($AC$2,$AG$2,9))</f>
        <v>5</v>
      </c>
      <c r="AB20" s="175">
        <f>WEEKDAY(DATE($AC$2,$AG$2,10))</f>
        <v>6</v>
      </c>
      <c r="AC20" s="175">
        <f>WEEKDAY(DATE($AC$2,$AG$2,11))</f>
        <v>7</v>
      </c>
      <c r="AD20" s="175">
        <f>WEEKDAY(DATE($AC$2,$AG$2,12))</f>
        <v>1</v>
      </c>
      <c r="AE20" s="175">
        <f>WEEKDAY(DATE($AC$2,$AG$2,13))</f>
        <v>2</v>
      </c>
      <c r="AF20" s="176">
        <f>WEEKDAY(DATE($AC$2,$AG$2,14))</f>
        <v>3</v>
      </c>
      <c r="AG20" s="174">
        <f>WEEKDAY(DATE($AC$2,$AG$2,15))</f>
        <v>4</v>
      </c>
      <c r="AH20" s="175">
        <f>WEEKDAY(DATE($AC$2,$AG$2,16))</f>
        <v>5</v>
      </c>
      <c r="AI20" s="175">
        <f>WEEKDAY(DATE($AC$2,$AG$2,17))</f>
        <v>6</v>
      </c>
      <c r="AJ20" s="175">
        <f>WEEKDAY(DATE($AC$2,$AG$2,18))</f>
        <v>7</v>
      </c>
      <c r="AK20" s="175">
        <f>WEEKDAY(DATE($AC$2,$AG$2,19))</f>
        <v>1</v>
      </c>
      <c r="AL20" s="175">
        <f>WEEKDAY(DATE($AC$2,$AG$2,20))</f>
        <v>2</v>
      </c>
      <c r="AM20" s="176">
        <f>WEEKDAY(DATE($AC$2,$AG$2,21))</f>
        <v>3</v>
      </c>
      <c r="AN20" s="174">
        <f>WEEKDAY(DATE($AC$2,$AG$2,22))</f>
        <v>4</v>
      </c>
      <c r="AO20" s="175">
        <f>WEEKDAY(DATE($AC$2,$AG$2,23))</f>
        <v>5</v>
      </c>
      <c r="AP20" s="175">
        <f>WEEKDAY(DATE($AC$2,$AG$2,24))</f>
        <v>6</v>
      </c>
      <c r="AQ20" s="175">
        <f>WEEKDAY(DATE($AC$2,$AG$2,25))</f>
        <v>7</v>
      </c>
      <c r="AR20" s="175">
        <f>WEEKDAY(DATE($AC$2,$AG$2,26))</f>
        <v>1</v>
      </c>
      <c r="AS20" s="175">
        <f>WEEKDAY(DATE($AC$2,$AG$2,27))</f>
        <v>2</v>
      </c>
      <c r="AT20" s="176">
        <f>WEEKDAY(DATE($AC$2,$AG$2,28))</f>
        <v>3</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水</v>
      </c>
      <c r="T21" s="183" t="str">
        <f t="shared" ref="T21:AT21" si="0">IF(T20=1,"日",IF(T20=2,"月",IF(T20=3,"火",IF(T20=4,"水",IF(T20=5,"木",IF(T20=6,"金","土"))))))</f>
        <v>木</v>
      </c>
      <c r="U21" s="183" t="str">
        <f t="shared" si="0"/>
        <v>金</v>
      </c>
      <c r="V21" s="183" t="str">
        <f t="shared" si="0"/>
        <v>土</v>
      </c>
      <c r="W21" s="183" t="str">
        <f t="shared" si="0"/>
        <v>日</v>
      </c>
      <c r="X21" s="183" t="str">
        <f t="shared" si="0"/>
        <v>月</v>
      </c>
      <c r="Y21" s="184" t="str">
        <f t="shared" si="0"/>
        <v>火</v>
      </c>
      <c r="Z21" s="182" t="str">
        <f>IF(Z20=1,"日",IF(Z20=2,"月",IF(Z20=3,"火",IF(Z20=4,"水",IF(Z20=5,"木",IF(Z20=6,"金","土"))))))</f>
        <v>水</v>
      </c>
      <c r="AA21" s="183" t="str">
        <f t="shared" si="0"/>
        <v>木</v>
      </c>
      <c r="AB21" s="183" t="str">
        <f t="shared" si="0"/>
        <v>金</v>
      </c>
      <c r="AC21" s="183" t="str">
        <f t="shared" si="0"/>
        <v>土</v>
      </c>
      <c r="AD21" s="183" t="str">
        <f t="shared" si="0"/>
        <v>日</v>
      </c>
      <c r="AE21" s="183" t="str">
        <f t="shared" si="0"/>
        <v>月</v>
      </c>
      <c r="AF21" s="184" t="str">
        <f t="shared" si="0"/>
        <v>火</v>
      </c>
      <c r="AG21" s="182" t="str">
        <f>IF(AG20=1,"日",IF(AG20=2,"月",IF(AG20=3,"火",IF(AG20=4,"水",IF(AG20=5,"木",IF(AG20=6,"金","土"))))))</f>
        <v>水</v>
      </c>
      <c r="AH21" s="183" t="str">
        <f t="shared" si="0"/>
        <v>木</v>
      </c>
      <c r="AI21" s="183" t="str">
        <f t="shared" si="0"/>
        <v>金</v>
      </c>
      <c r="AJ21" s="183" t="str">
        <f t="shared" si="0"/>
        <v>土</v>
      </c>
      <c r="AK21" s="183" t="str">
        <f t="shared" si="0"/>
        <v>日</v>
      </c>
      <c r="AL21" s="183" t="str">
        <f t="shared" si="0"/>
        <v>月</v>
      </c>
      <c r="AM21" s="184" t="str">
        <f t="shared" si="0"/>
        <v>火</v>
      </c>
      <c r="AN21" s="182" t="str">
        <f>IF(AN20=1,"日",IF(AN20=2,"月",IF(AN20=3,"火",IF(AN20=4,"水",IF(AN20=5,"木",IF(AN20=6,"金","土"))))))</f>
        <v>水</v>
      </c>
      <c r="AO21" s="183" t="str">
        <f t="shared" si="0"/>
        <v>木</v>
      </c>
      <c r="AP21" s="183" t="str">
        <f t="shared" si="0"/>
        <v>金</v>
      </c>
      <c r="AQ21" s="183" t="str">
        <f t="shared" si="0"/>
        <v>土</v>
      </c>
      <c r="AR21" s="183" t="str">
        <f t="shared" si="0"/>
        <v>日</v>
      </c>
      <c r="AS21" s="183" t="str">
        <f t="shared" si="0"/>
        <v>月</v>
      </c>
      <c r="AT21" s="184" t="str">
        <f t="shared" si="0"/>
        <v>火</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election activeCell="A62" sqref="A6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8</v>
      </c>
      <c r="AA2" s="488"/>
      <c r="AB2" s="99" t="s">
        <v>65</v>
      </c>
      <c r="AC2" s="560">
        <f>IF(Z2=0,"",YEAR(DATE(2018+Z2,1,1)))</f>
        <v>2026</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tabSelected="1" view="pageBreakPreview" zoomScaleNormal="70" zoomScaleSheetLayoutView="100" workbookViewId="0">
      <selection activeCell="L11" sqref="L1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8</v>
      </c>
      <c r="AA2" s="488"/>
      <c r="AB2" s="99" t="s">
        <v>65</v>
      </c>
      <c r="AC2" s="560">
        <f>IF(Z2=0,"",YEAR(DATE(2018+Z2,1,1)))</f>
        <v>2026</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IF($L329="","",IF(COUNTIFS($F$22:$F$321,$L329,S$22:S$321,"&gt;0")=0,"",COUNTIFS($F$22:$F$321,$L329,S$22:S$321,"&gt;0")))</f>
        <v/>
      </c>
      <c r="T329" s="253" t="str">
        <f t="shared" ref="T329:AW333" si="3">IF($L329="","",IF(COUNTIFS($F$22:$F$321,$L329,T$22:T$321,"&gt;0")=0,"",COUNTIFS($F$22:$F$321,$L329,T$22:T$321,"&gt;0")))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IF($L330="","",IF(COUNTIFS($F$22:$F$321,$L330,S$22:S$321,"&gt;0")=0,"",COUNTIFS($F$22:$F$321,$L330,S$22:S$321,"&gt;0")))</f>
        <v/>
      </c>
      <c r="T330" s="244" t="str">
        <f t="shared" si="3"/>
        <v/>
      </c>
      <c r="U330" s="244" t="str">
        <f t="shared" si="3"/>
        <v/>
      </c>
      <c r="V330" s="244" t="str">
        <f t="shared" si="3"/>
        <v/>
      </c>
      <c r="W330" s="244" t="str">
        <f t="shared" si="3"/>
        <v/>
      </c>
      <c r="X330" s="244" t="str">
        <f t="shared" si="3"/>
        <v/>
      </c>
      <c r="Y330" s="245" t="str">
        <f t="shared" si="3"/>
        <v/>
      </c>
      <c r="Z330" s="256" t="str">
        <f t="shared" si="3"/>
        <v/>
      </c>
      <c r="AA330" s="244" t="str">
        <f t="shared" si="3"/>
        <v/>
      </c>
      <c r="AB330" s="244" t="str">
        <f t="shared" si="3"/>
        <v/>
      </c>
      <c r="AC330" s="244" t="str">
        <f t="shared" si="3"/>
        <v/>
      </c>
      <c r="AD330" s="244" t="str">
        <f t="shared" si="3"/>
        <v/>
      </c>
      <c r="AE330" s="244" t="str">
        <f t="shared" si="3"/>
        <v/>
      </c>
      <c r="AF330" s="245" t="str">
        <f t="shared" si="3"/>
        <v/>
      </c>
      <c r="AG330" s="244" t="str">
        <f t="shared" si="3"/>
        <v/>
      </c>
      <c r="AH330" s="244" t="str">
        <f t="shared" si="3"/>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IF($L331="","",IF(COUNTIFS($F$22:$F$321,$L331,S$22:S$321,"&gt;0")=0,"",COUNTIFS($F$22:$F$321,$L331,S$22:S$321,"&gt;0")))</f>
        <v/>
      </c>
      <c r="T331" s="244" t="str">
        <f t="shared" si="3"/>
        <v/>
      </c>
      <c r="U331" s="244" t="str">
        <f t="shared" si="3"/>
        <v/>
      </c>
      <c r="V331" s="244" t="str">
        <f t="shared" si="3"/>
        <v/>
      </c>
      <c r="W331" s="244" t="str">
        <f t="shared" si="3"/>
        <v/>
      </c>
      <c r="X331" s="244" t="str">
        <f t="shared" si="3"/>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IF($L332="","",IF(COUNTIFS($F$22:$F$321,$L332,S$22:S$321,"&gt;0")=0,"",COUNTIFS($F$22:$F$321,$L332,S$22:S$321,"&gt;0")))</f>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IF($L333="","",IF(COUNTIFS($F$22:$F$321,$L333,S$22:S$321,"&gt;0")=0,"",COUNTIFS($F$22:$F$321,$L333,S$22:S$321,"&gt;0")))</f>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sheetProtection sheet="1" objects="1" scenarios="1"/>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sheetProtection sheet="1" objects="1" scenarios="1"/>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dcterms:modified xsi:type="dcterms:W3CDTF">2026-04-27T05:47:02Z</dcterms:modified>
</cp:coreProperties>
</file>