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sv1103\介護保険課\12指導係\0100■居宅サービス\0109報酬関係等\01書式\03添付書類\新書式\"/>
    </mc:Choice>
  </mc:AlternateContent>
  <bookViews>
    <workbookView xWindow="0" yWindow="1500" windowWidth="11400" windowHeight="5835" tabRatio="731"/>
  </bookViews>
  <sheets>
    <sheet name="計算表（通所介護）" sheetId="51" r:id="rId1"/>
    <sheet name="記入例（通所介護）" sheetId="54" r:id="rId2"/>
  </sheets>
  <definedNames>
    <definedName name="_xlnm.Print_Area" localSheetId="0">'計算表（通所介護）'!$A$1:$R$35</definedName>
  </definedNames>
  <calcPr calcId="162913"/>
</workbook>
</file>

<file path=xl/calcChain.xml><?xml version="1.0" encoding="utf-8"?>
<calcChain xmlns="http://schemas.openxmlformats.org/spreadsheetml/2006/main">
  <c r="H34" i="54" l="1"/>
  <c r="J30" i="54"/>
  <c r="N16" i="54"/>
  <c r="N18" i="54" s="1"/>
  <c r="M16" i="54"/>
  <c r="M18" i="54"/>
  <c r="L16" i="54"/>
  <c r="L18" i="54"/>
  <c r="K16" i="54"/>
  <c r="K18" i="54"/>
  <c r="J16" i="54"/>
  <c r="J18" i="54"/>
  <c r="I16" i="54"/>
  <c r="I18" i="54"/>
  <c r="H16" i="54"/>
  <c r="H18" i="54"/>
  <c r="G16" i="54"/>
  <c r="G18" i="54"/>
  <c r="F16" i="54"/>
  <c r="F18" i="54"/>
  <c r="E16" i="54"/>
  <c r="E18" i="54"/>
  <c r="D16" i="54"/>
  <c r="D18" i="54"/>
  <c r="P21" i="54" s="1"/>
  <c r="Q22" i="54" s="1"/>
  <c r="P15" i="54"/>
  <c r="Q15" i="54"/>
  <c r="P14" i="54"/>
  <c r="Q14" i="54"/>
  <c r="P13" i="54"/>
  <c r="Q13" i="54"/>
  <c r="P12" i="54"/>
  <c r="Q12" i="54"/>
  <c r="P11" i="54"/>
  <c r="Q11" i="54"/>
  <c r="P10" i="54"/>
  <c r="Q10" i="54"/>
  <c r="J16" i="51"/>
  <c r="D16" i="51"/>
  <c r="D18" i="51" s="1"/>
  <c r="E16" i="51"/>
  <c r="H34" i="51"/>
  <c r="N16" i="51"/>
  <c r="N18" i="51" s="1"/>
  <c r="M16" i="51"/>
  <c r="M18" i="51" s="1"/>
  <c r="L16" i="51"/>
  <c r="L18" i="51" s="1"/>
  <c r="K16" i="51"/>
  <c r="K18" i="51" s="1"/>
  <c r="J18" i="51"/>
  <c r="I16" i="51"/>
  <c r="I18" i="51"/>
  <c r="H16" i="51"/>
  <c r="H18" i="51"/>
  <c r="G16" i="51"/>
  <c r="G18" i="51"/>
  <c r="F16" i="51"/>
  <c r="F18" i="51"/>
  <c r="E18" i="51"/>
  <c r="J30" i="51"/>
  <c r="P15" i="51"/>
  <c r="Q15" i="51"/>
  <c r="P14" i="51"/>
  <c r="Q14" i="51"/>
  <c r="P13" i="51"/>
  <c r="Q13" i="51"/>
  <c r="P12" i="51"/>
  <c r="Q12" i="51"/>
  <c r="P11" i="51"/>
  <c r="Q11" i="51"/>
  <c r="P10" i="51"/>
  <c r="Q10" i="51"/>
  <c r="P21" i="51" l="1"/>
  <c r="Q22" i="51" s="1"/>
</calcChain>
</file>

<file path=xl/sharedStrings.xml><?xml version="1.0" encoding="utf-8"?>
<sst xmlns="http://schemas.openxmlformats.org/spreadsheetml/2006/main" count="136" uniqueCount="64">
  <si>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</si>
  <si>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</si>
  <si>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</si>
  <si>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</si>
  <si>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</si>
  <si>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</si>
  <si>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</si>
  <si>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</si>
  <si>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</si>
  <si>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</si>
  <si>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</si>
  <si>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事業所番号</t>
    <rPh sb="0" eb="3">
      <t>ジギョウショ</t>
    </rPh>
    <rPh sb="3" eb="5">
      <t>バンゴウ</t>
    </rPh>
    <phoneticPr fontId="2"/>
  </si>
  <si>
    <t>３月</t>
    <rPh sb="1" eb="2">
      <t>ガツ</t>
    </rPh>
    <phoneticPr fontId="2"/>
  </si>
  <si>
    <t>計</t>
    <rPh sb="0" eb="1">
      <t>ケイ</t>
    </rPh>
    <phoneticPr fontId="2"/>
  </si>
  <si>
    <t>営業月数（ｂ）</t>
    <rPh sb="0" eb="2">
      <t>エイギョウ</t>
    </rPh>
    <rPh sb="2" eb="4">
      <t>ゲッスウ</t>
    </rPh>
    <phoneticPr fontId="2"/>
  </si>
  <si>
    <t>月平均利用延人数（ｃ）=　　　　　　　　　　　　　　　　　　　　　　　　　　　　　　　(a)÷(b)</t>
    <rPh sb="0" eb="1">
      <t>ツキ</t>
    </rPh>
    <rPh sb="1" eb="3">
      <t>ヘイキン</t>
    </rPh>
    <rPh sb="3" eb="5">
      <t>リヨウ</t>
    </rPh>
    <rPh sb="5" eb="6">
      <t>ノ</t>
    </rPh>
    <rPh sb="6" eb="8">
      <t>ニンズウ</t>
    </rPh>
    <phoneticPr fontId="2"/>
  </si>
  <si>
    <t>◎該当事業所のみ記入</t>
    <rPh sb="1" eb="3">
      <t>ガイトウ</t>
    </rPh>
    <rPh sb="3" eb="6">
      <t>ジギョウショ</t>
    </rPh>
    <rPh sb="8" eb="10">
      <t>キニュウ</t>
    </rPh>
    <phoneticPr fontId="2"/>
  </si>
  <si>
    <t>（ｃ’）</t>
    <phoneticPr fontId="2"/>
  </si>
  <si>
    <t>　●平均利用延人数見込み数推計</t>
    <rPh sb="2" eb="4">
      <t>ヘイキン</t>
    </rPh>
    <rPh sb="4" eb="6">
      <t>リヨウ</t>
    </rPh>
    <rPh sb="6" eb="7">
      <t>ノ</t>
    </rPh>
    <rPh sb="7" eb="9">
      <t>ニンズウ</t>
    </rPh>
    <rPh sb="9" eb="11">
      <t>ミコ</t>
    </rPh>
    <rPh sb="12" eb="13">
      <t>スウ</t>
    </rPh>
    <rPh sb="13" eb="15">
      <t>スイケイ</t>
    </rPh>
    <phoneticPr fontId="2"/>
  </si>
  <si>
    <t>　　　　　計算方法　　　・・・（運営規程の定員）　×　９０％　×　（月平均の営業日数）</t>
    <rPh sb="5" eb="7">
      <t>ケイサン</t>
    </rPh>
    <rPh sb="7" eb="9">
      <t>ホウホウ</t>
    </rPh>
    <rPh sb="16" eb="18">
      <t>ウンエイ</t>
    </rPh>
    <rPh sb="18" eb="20">
      <t>キテイ</t>
    </rPh>
    <rPh sb="21" eb="23">
      <t>テイイン</t>
    </rPh>
    <rPh sb="34" eb="37">
      <t>ツキヘイキン</t>
    </rPh>
    <rPh sb="38" eb="40">
      <t>エイギョウ</t>
    </rPh>
    <rPh sb="40" eb="42">
      <t>ニッスウ</t>
    </rPh>
    <phoneticPr fontId="2"/>
  </si>
  <si>
    <t>×　０．９　×</t>
    <phoneticPr fontId="2"/>
  </si>
  <si>
    <t>＝</t>
    <phoneticPr fontId="2"/>
  </si>
  <si>
    <t>（ｃ）</t>
    <phoneticPr fontId="2"/>
  </si>
  <si>
    <t>（人）</t>
    <rPh sb="1" eb="2">
      <t>ニン</t>
    </rPh>
    <phoneticPr fontId="2"/>
  </si>
  <si>
    <t>（日数/月）</t>
    <rPh sb="1" eb="2">
      <t>ニチ</t>
    </rPh>
    <rPh sb="2" eb="3">
      <t>スウ</t>
    </rPh>
    <rPh sb="4" eb="5">
      <t>ツキ</t>
    </rPh>
    <phoneticPr fontId="2"/>
  </si>
  <si>
    <t>×６／７＝</t>
    <phoneticPr fontId="2"/>
  </si>
  <si>
    <t>↑（C)の数</t>
    <rPh sb="5" eb="6">
      <t>カズ</t>
    </rPh>
    <phoneticPr fontId="2"/>
  </si>
  <si>
    <t>報酬区分</t>
    <rPh sb="0" eb="2">
      <t>ホウシュウ</t>
    </rPh>
    <rPh sb="2" eb="4">
      <t>クブン</t>
    </rPh>
    <phoneticPr fontId="2"/>
  </si>
  <si>
    <t>補正</t>
    <rPh sb="0" eb="2">
      <t>ホセイ</t>
    </rPh>
    <phoneticPr fontId="2"/>
  </si>
  <si>
    <t>（注）介護予防通所サービスの利用者について</t>
    <rPh sb="1" eb="2">
      <t>チュウ</t>
    </rPh>
    <rPh sb="3" eb="5">
      <t>カイゴ</t>
    </rPh>
    <rPh sb="5" eb="7">
      <t>ヨボウ</t>
    </rPh>
    <rPh sb="7" eb="9">
      <t>ツウショ</t>
    </rPh>
    <rPh sb="14" eb="17">
      <t>リヨウシャ</t>
    </rPh>
    <phoneticPr fontId="2"/>
  </si>
  <si>
    <t>２．当該年度の事業実績が６月に満たない事業所（新規指定又は再開の場合を含む）又は、前年度から定員を概ね２５％以上変更して事業を実施しようとしている</t>
    <rPh sb="2" eb="4">
      <t>トウガイ</t>
    </rPh>
    <rPh sb="4" eb="6">
      <t>ネンド</t>
    </rPh>
    <rPh sb="7" eb="9">
      <t>ジギョウ</t>
    </rPh>
    <rPh sb="9" eb="11">
      <t>ジッセキ</t>
    </rPh>
    <rPh sb="13" eb="14">
      <t>ツキ</t>
    </rPh>
    <rPh sb="15" eb="16">
      <t>ミ</t>
    </rPh>
    <rPh sb="19" eb="22">
      <t>ジギョウショ</t>
    </rPh>
    <rPh sb="23" eb="27">
      <t>シンキシテイ</t>
    </rPh>
    <rPh sb="27" eb="28">
      <t>マタ</t>
    </rPh>
    <rPh sb="29" eb="31">
      <t>サイカイ</t>
    </rPh>
    <rPh sb="32" eb="34">
      <t>バアイ</t>
    </rPh>
    <rPh sb="35" eb="36">
      <t>フク</t>
    </rPh>
    <rPh sb="38" eb="39">
      <t>マタ</t>
    </rPh>
    <rPh sb="41" eb="44">
      <t>ゼンネンド</t>
    </rPh>
    <rPh sb="46" eb="48">
      <t>テイイン</t>
    </rPh>
    <rPh sb="49" eb="50">
      <t>オオム</t>
    </rPh>
    <rPh sb="54" eb="56">
      <t>イジョウ</t>
    </rPh>
    <rPh sb="56" eb="58">
      <t>ヘンコウ</t>
    </rPh>
    <rPh sb="60" eb="62">
      <t>ジギョウ</t>
    </rPh>
    <rPh sb="63" eb="65">
      <t>ジッシ</t>
    </rPh>
    <phoneticPr fontId="2"/>
  </si>
  <si>
    <t>　事業所は、便宜上、定員の９０％に月平均の営業日数を乗じて得た数で判断する</t>
    <rPh sb="1" eb="2">
      <t>ジ</t>
    </rPh>
    <phoneticPr fontId="2"/>
  </si>
  <si>
    <t>１．当該年度の事業実績が６月以上ある事業所は、以下の計算表により算出してください</t>
    <rPh sb="2" eb="4">
      <t>トウガイ</t>
    </rPh>
    <rPh sb="4" eb="6">
      <t>ネンド</t>
    </rPh>
    <rPh sb="7" eb="9">
      <t>ジギョウ</t>
    </rPh>
    <rPh sb="9" eb="11">
      <t>ジッセキ</t>
    </rPh>
    <rPh sb="13" eb="14">
      <t>ツキ</t>
    </rPh>
    <rPh sb="14" eb="16">
      <t>イジョウ</t>
    </rPh>
    <rPh sb="18" eb="21">
      <t>ジギョウショ</t>
    </rPh>
    <rPh sb="23" eb="25">
      <t>イカ</t>
    </rPh>
    <rPh sb="26" eb="29">
      <t>ケイサンヒョウ</t>
    </rPh>
    <rPh sb="32" eb="34">
      <t>サンシュツ</t>
    </rPh>
    <phoneticPr fontId="2"/>
  </si>
  <si>
    <t>年月</t>
    <rPh sb="0" eb="2">
      <t>ネンゲツ</t>
    </rPh>
    <phoneticPr fontId="2"/>
  </si>
  <si>
    <t>【算定区分】</t>
    <rPh sb="1" eb="3">
      <t>サンテイ</t>
    </rPh>
    <rPh sb="3" eb="5">
      <t>クブン</t>
    </rPh>
    <phoneticPr fontId="2"/>
  </si>
  <si>
    <t>７５０人超９００人以下</t>
    <rPh sb="3" eb="4">
      <t>ニン</t>
    </rPh>
    <rPh sb="4" eb="5">
      <t>チョウ</t>
    </rPh>
    <rPh sb="8" eb="9">
      <t>ニン</t>
    </rPh>
    <rPh sb="9" eb="10">
      <t>イ</t>
    </rPh>
    <rPh sb="10" eb="11">
      <t>カ</t>
    </rPh>
    <phoneticPr fontId="2"/>
  </si>
  <si>
    <t>９００人超</t>
    <rPh sb="3" eb="4">
      <t>ニン</t>
    </rPh>
    <rPh sb="4" eb="5">
      <t>チョウ</t>
    </rPh>
    <phoneticPr fontId="2"/>
  </si>
  <si>
    <r>
      <t>　　●平均利用延人員数計算表</t>
    </r>
    <r>
      <rPr>
        <sz val="11"/>
        <color indexed="10"/>
        <rFont val="ＭＳ Ｐゴシック"/>
        <family val="3"/>
        <charset val="128"/>
      </rPr>
      <t>（2分の1や4分の3の計算を行わずに実数を入れてください）</t>
    </r>
    <rPh sb="3" eb="5">
      <t>ヘイキン</t>
    </rPh>
    <rPh sb="5" eb="7">
      <t>リヨウ</t>
    </rPh>
    <rPh sb="7" eb="8">
      <t>ノ</t>
    </rPh>
    <rPh sb="8" eb="11">
      <t>ジンインスウ</t>
    </rPh>
    <rPh sb="11" eb="13">
      <t>ケイサン</t>
    </rPh>
    <rPh sb="13" eb="14">
      <t>ヒョウ</t>
    </rPh>
    <rPh sb="16" eb="17">
      <t>ブン</t>
    </rPh>
    <rPh sb="21" eb="22">
      <t>ブン</t>
    </rPh>
    <rPh sb="25" eb="27">
      <t>ケイサン</t>
    </rPh>
    <rPh sb="28" eb="29">
      <t>オコナ</t>
    </rPh>
    <rPh sb="32" eb="34">
      <t>ジッスウ</t>
    </rPh>
    <rPh sb="35" eb="36">
      <t>イ</t>
    </rPh>
    <phoneticPr fontId="2"/>
  </si>
  <si>
    <t>通所介護と介護予防通所介護の指定を併せて受けており，かつこれらの事業を一体的に実施している事業所のみ</t>
    <rPh sb="0" eb="2">
      <t>ツウショ</t>
    </rPh>
    <rPh sb="2" eb="4">
      <t>カイゴ</t>
    </rPh>
    <rPh sb="5" eb="7">
      <t>カイゴ</t>
    </rPh>
    <rPh sb="7" eb="9">
      <t>ヨボウ</t>
    </rPh>
    <rPh sb="9" eb="11">
      <t>ツウショ</t>
    </rPh>
    <rPh sb="11" eb="13">
      <t>カイゴ</t>
    </rPh>
    <rPh sb="14" eb="16">
      <t>シテイ</t>
    </rPh>
    <rPh sb="17" eb="18">
      <t>アワ</t>
    </rPh>
    <rPh sb="20" eb="21">
      <t>ウ</t>
    </rPh>
    <rPh sb="32" eb="34">
      <t>ジギョウ</t>
    </rPh>
    <rPh sb="35" eb="38">
      <t>イッタイテキ</t>
    </rPh>
    <rPh sb="39" eb="41">
      <t>ジッシ</t>
    </rPh>
    <rPh sb="45" eb="48">
      <t>ジギョウショ</t>
    </rPh>
    <phoneticPr fontId="2"/>
  </si>
  <si>
    <t>１又は２により算出した月平均利用延べ人員数</t>
    <rPh sb="1" eb="2">
      <t>マタ</t>
    </rPh>
    <rPh sb="7" eb="9">
      <t>サンシュツ</t>
    </rPh>
    <rPh sb="11" eb="14">
      <t>ツキヘイキン</t>
    </rPh>
    <rPh sb="14" eb="16">
      <t>リヨウ</t>
    </rPh>
    <rPh sb="16" eb="17">
      <t>ノ</t>
    </rPh>
    <rPh sb="18" eb="20">
      <t>ジンイン</t>
    </rPh>
    <rPh sb="20" eb="21">
      <t>スウ</t>
    </rPh>
    <phoneticPr fontId="2"/>
  </si>
  <si>
    <t>実人数計</t>
    <rPh sb="0" eb="1">
      <t>ジツ</t>
    </rPh>
    <rPh sb="1" eb="2">
      <t>ニン</t>
    </rPh>
    <rPh sb="2" eb="3">
      <t>スウ</t>
    </rPh>
    <rPh sb="3" eb="4">
      <t>ケイ</t>
    </rPh>
    <phoneticPr fontId="2"/>
  </si>
  <si>
    <t>補正後</t>
    <rPh sb="0" eb="3">
      <t>ホセイゴ</t>
    </rPh>
    <phoneticPr fontId="2"/>
  </si>
  <si>
    <t>前年度利用延人数（ａ）</t>
    <rPh sb="0" eb="3">
      <t>ゼンネンド</t>
    </rPh>
    <rPh sb="3" eb="5">
      <t>リヨウ</t>
    </rPh>
    <rPh sb="5" eb="6">
      <t>ノ</t>
    </rPh>
    <rPh sb="6" eb="7">
      <t>ニン</t>
    </rPh>
    <rPh sb="7" eb="8">
      <t>スウ</t>
    </rPh>
    <phoneticPr fontId="2"/>
  </si>
  <si>
    <t>通常規模型事業所</t>
    <rPh sb="0" eb="2">
      <t>ツウジョウ</t>
    </rPh>
    <rPh sb="2" eb="4">
      <t>キボ</t>
    </rPh>
    <rPh sb="4" eb="5">
      <t>ガタ</t>
    </rPh>
    <rPh sb="5" eb="8">
      <t>ジギョウショ</t>
    </rPh>
    <phoneticPr fontId="2"/>
  </si>
  <si>
    <t>大規模型事業所（Ⅰ）</t>
    <rPh sb="0" eb="3">
      <t>ダイキボ</t>
    </rPh>
    <rPh sb="3" eb="4">
      <t>ガタ</t>
    </rPh>
    <rPh sb="4" eb="7">
      <t>ジギョウショ</t>
    </rPh>
    <phoneticPr fontId="2"/>
  </si>
  <si>
    <t>大規模型事業所（Ⅱ）</t>
    <rPh sb="0" eb="3">
      <t>ダイキボ</t>
    </rPh>
    <rPh sb="3" eb="4">
      <t>ガタ</t>
    </rPh>
    <rPh sb="4" eb="7">
      <t>ジギョウショ</t>
    </rPh>
    <phoneticPr fontId="2"/>
  </si>
  <si>
    <t>最終人数</t>
    <rPh sb="0" eb="2">
      <t>サイシュウ</t>
    </rPh>
    <rPh sb="2" eb="4">
      <t>ニンズウ</t>
    </rPh>
    <phoneticPr fontId="2"/>
  </si>
  <si>
    <t>毎日営業（正月等以外）</t>
    <rPh sb="0" eb="2">
      <t>マイニチ</t>
    </rPh>
    <rPh sb="2" eb="4">
      <t>エイギョウ</t>
    </rPh>
    <rPh sb="5" eb="7">
      <t>ショウガツ</t>
    </rPh>
    <rPh sb="7" eb="8">
      <t>トウ</t>
    </rPh>
    <rPh sb="8" eb="10">
      <t>イガイ</t>
    </rPh>
    <phoneticPr fontId="2"/>
  </si>
  <si>
    <t>←毎日営業している事業所は「6/7」を入力する</t>
    <rPh sb="1" eb="3">
      <t>マイニチ</t>
    </rPh>
    <rPh sb="3" eb="5">
      <t>エイギョウ</t>
    </rPh>
    <rPh sb="9" eb="12">
      <t>ジギョウショ</t>
    </rPh>
    <rPh sb="19" eb="21">
      <t>ニュウリョク</t>
    </rPh>
    <phoneticPr fontId="2"/>
  </si>
  <si>
    <r>
      <t>※　但し，</t>
    </r>
    <r>
      <rPr>
        <b/>
        <i/>
        <u/>
        <sz val="11"/>
        <rFont val="ＭＳ Ｐゴシック"/>
        <family val="3"/>
        <charset val="128"/>
      </rPr>
      <t>正月等以外は，毎日営業している事業所</t>
    </r>
    <r>
      <rPr>
        <sz val="11"/>
        <rFont val="ＭＳ Ｐゴシック"/>
        <family val="3"/>
        <charset val="128"/>
      </rPr>
      <t>は上記で算出した（ｃ）に７分の６を乗じて（小数点第三位を四捨五入）得た数を月平均利用延べ人数とする。</t>
    </r>
    <rPh sb="2" eb="3">
      <t>タダ</t>
    </rPh>
    <rPh sb="47" eb="48">
      <t>ダイ</t>
    </rPh>
    <rPh sb="48" eb="49">
      <t>3</t>
    </rPh>
    <rPh sb="49" eb="50">
      <t>イ</t>
    </rPh>
    <rPh sb="51" eb="55">
      <t>シシャゴニュウ</t>
    </rPh>
    <phoneticPr fontId="2"/>
  </si>
  <si>
    <t>（様式１）（記入例）</t>
    <rPh sb="1" eb="3">
      <t>ヨウシキ</t>
    </rPh>
    <rPh sb="6" eb="8">
      <t>キニュウ</t>
    </rPh>
    <rPh sb="8" eb="9">
      <t>レイ</t>
    </rPh>
    <phoneticPr fontId="2"/>
  </si>
  <si>
    <t>事業所名</t>
    <rPh sb="0" eb="3">
      <t>ジギョウショ</t>
    </rPh>
    <rPh sb="3" eb="4">
      <t>メイ</t>
    </rPh>
    <phoneticPr fontId="2"/>
  </si>
  <si>
    <t>７５０人以下</t>
    <rPh sb="3" eb="4">
      <t>ニン</t>
    </rPh>
    <rPh sb="4" eb="5">
      <t>イ</t>
    </rPh>
    <rPh sb="5" eb="6">
      <t>カ</t>
    </rPh>
    <phoneticPr fontId="2"/>
  </si>
  <si>
    <t xml:space="preserve">   　　年度用　規模別報酬区分計算表（通所介護）</t>
    <rPh sb="5" eb="8">
      <t>ネンドヨウ</t>
    </rPh>
    <rPh sb="9" eb="12">
      <t>キボベツ</t>
    </rPh>
    <rPh sb="12" eb="14">
      <t>ホウシュウ</t>
    </rPh>
    <rPh sb="14" eb="16">
      <t>クブン</t>
    </rPh>
    <rPh sb="16" eb="19">
      <t>ケイサンヒョウ</t>
    </rPh>
    <rPh sb="20" eb="22">
      <t>ツウショ</t>
    </rPh>
    <rPh sb="22" eb="24">
      <t>カイゴ</t>
    </rPh>
    <phoneticPr fontId="2"/>
  </si>
  <si>
    <t>　　３時間以上４時間未満及び
　　４時間以上５時間未満
　（２時間以上３時間未満を含む）</t>
    <rPh sb="3" eb="5">
      <t>ジカン</t>
    </rPh>
    <rPh sb="5" eb="7">
      <t>イジョウ</t>
    </rPh>
    <rPh sb="8" eb="10">
      <t>ジカン</t>
    </rPh>
    <rPh sb="10" eb="12">
      <t>ミマン</t>
    </rPh>
    <rPh sb="12" eb="13">
      <t>オヨ</t>
    </rPh>
    <rPh sb="18" eb="20">
      <t>ジカン</t>
    </rPh>
    <rPh sb="20" eb="22">
      <t>イジョウ</t>
    </rPh>
    <rPh sb="23" eb="25">
      <t>ジカン</t>
    </rPh>
    <rPh sb="25" eb="27">
      <t>ミマン</t>
    </rPh>
    <rPh sb="31" eb="33">
      <t>ジカン</t>
    </rPh>
    <rPh sb="33" eb="35">
      <t>イジョウ</t>
    </rPh>
    <rPh sb="36" eb="38">
      <t>ジカン</t>
    </rPh>
    <rPh sb="38" eb="40">
      <t>ミマン</t>
    </rPh>
    <rPh sb="41" eb="42">
      <t>フク</t>
    </rPh>
    <phoneticPr fontId="2"/>
  </si>
  <si>
    <t>　　５時間以上６時間未満及び
　　６時間以上７時間未満</t>
    <rPh sb="3" eb="5">
      <t>ジカン</t>
    </rPh>
    <rPh sb="5" eb="7">
      <t>イジョウ</t>
    </rPh>
    <rPh sb="8" eb="10">
      <t>ジカン</t>
    </rPh>
    <rPh sb="10" eb="12">
      <t>ミマン</t>
    </rPh>
    <rPh sb="12" eb="13">
      <t>オヨ</t>
    </rPh>
    <rPh sb="18" eb="20">
      <t>ジカン</t>
    </rPh>
    <rPh sb="20" eb="22">
      <t>イジョウ</t>
    </rPh>
    <rPh sb="23" eb="25">
      <t>ジカン</t>
    </rPh>
    <rPh sb="25" eb="27">
      <t>ミマン</t>
    </rPh>
    <phoneticPr fontId="2"/>
  </si>
  <si>
    <t>　　７時間以上８時間未満及び
　　８時間以上９時間未満</t>
    <rPh sb="3" eb="5">
      <t>ジカン</t>
    </rPh>
    <rPh sb="5" eb="7">
      <t>イジョウ</t>
    </rPh>
    <rPh sb="8" eb="10">
      <t>ジカン</t>
    </rPh>
    <rPh sb="10" eb="12">
      <t>ミマン</t>
    </rPh>
    <rPh sb="12" eb="13">
      <t>オヨ</t>
    </rPh>
    <rPh sb="18" eb="20">
      <t>ジカン</t>
    </rPh>
    <rPh sb="20" eb="22">
      <t>イジョウ</t>
    </rPh>
    <rPh sb="23" eb="25">
      <t>ジカン</t>
    </rPh>
    <rPh sb="25" eb="27">
      <t>ミマン</t>
    </rPh>
    <phoneticPr fontId="2"/>
  </si>
  <si>
    <t>通所介護</t>
    <rPh sb="0" eb="2">
      <t>ツウショ</t>
    </rPh>
    <rPh sb="2" eb="4">
      <t>カイゴ</t>
    </rPh>
    <phoneticPr fontId="2"/>
  </si>
  <si>
    <t>　　　年</t>
    <rPh sb="3" eb="4">
      <t>ネン</t>
    </rPh>
    <phoneticPr fontId="2"/>
  </si>
  <si>
    <t>５時間未満</t>
    <rPh sb="1" eb="3">
      <t>ジカン</t>
    </rPh>
    <rPh sb="3" eb="5">
      <t>ミマン</t>
    </rPh>
    <phoneticPr fontId="2"/>
  </si>
  <si>
    <t>介護予防通所介護相当サービス</t>
    <rPh sb="0" eb="2">
      <t>カイゴ</t>
    </rPh>
    <rPh sb="2" eb="4">
      <t>ヨボウ</t>
    </rPh>
    <rPh sb="4" eb="6">
      <t>ツウショ</t>
    </rPh>
    <rPh sb="6" eb="8">
      <t>カイゴ</t>
    </rPh>
    <rPh sb="8" eb="10">
      <t>ソウトウ</t>
    </rPh>
    <phoneticPr fontId="2"/>
  </si>
  <si>
    <t>人  数</t>
    <rPh sb="0" eb="1">
      <t>ヒト</t>
    </rPh>
    <rPh sb="3" eb="4">
      <t>スウ</t>
    </rPh>
    <phoneticPr fontId="2"/>
  </si>
  <si>
    <t>※同時にサービス提供を受けた者の最大数を営業日ごとに加え計算しても差し支えない（８時間以上９時間未満）に記入する　　　　　　　　　　　　　　　　　　　　　　　</t>
    <rPh sb="1" eb="3">
      <t>ドウジ</t>
    </rPh>
    <rPh sb="8" eb="10">
      <t>テイキョウ</t>
    </rPh>
    <rPh sb="11" eb="12">
      <t>ウ</t>
    </rPh>
    <rPh sb="14" eb="15">
      <t>モノ</t>
    </rPh>
    <rPh sb="16" eb="19">
      <t>サイダイスウ</t>
    </rPh>
    <rPh sb="20" eb="23">
      <t>エイギョウビ</t>
    </rPh>
    <rPh sb="26" eb="27">
      <t>クワ</t>
    </rPh>
    <rPh sb="28" eb="30">
      <t>ケイサン</t>
    </rPh>
    <rPh sb="33" eb="34">
      <t>サ</t>
    </rPh>
    <rPh sb="35" eb="36">
      <t>ツカ</t>
    </rPh>
    <rPh sb="41" eb="43">
      <t>ジカン</t>
    </rPh>
    <rPh sb="43" eb="45">
      <t>イジョウ</t>
    </rPh>
    <rPh sb="46" eb="48">
      <t>ジカン</t>
    </rPh>
    <rPh sb="48" eb="50">
      <t>ミマン</t>
    </rPh>
    <rPh sb="52" eb="54">
      <t>キニュウ</t>
    </rPh>
    <phoneticPr fontId="2"/>
  </si>
  <si>
    <t>（様式１）</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</si>
</sst>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2" formatCode="0_);\(0\)"/>
    <numFmt numFmtId="183" formatCode="#\ ?/4"/>
    <numFmt numFmtId="184" formatCode="#\ ?/2"/>
    <numFmt numFmtId="188" formatCode="0.0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i/>
      <u/>
      <sz val="11"/>
      <name val="ＭＳ Ｐゴシック"/>
      <family val="3"/>
      <charset val="128"/>
    </font>
    <font>
      <sz val="18"/>
      <name val="HGP明朝E"/>
      <family val="1"/>
      <charset val="128"/>
    </font>
    <font>
      <sz val="14"/>
      <name val="ＭＳ Ｐゴシック"/>
      <family val="3"/>
      <charset val="128"/>
    </font>
    <font>
      <sz val="11"/>
      <color indexed="10"/>
      <name val="ＭＳ Ｐゴシック"/>
      <family val="3"/>
      <charset val="128"/>
    </font>
    <font>
      <u/>
      <sz val="11"/>
      <color indexed="10"/>
      <name val="ＭＳ Ｐゴシック"/>
      <family val="3"/>
      <charset val="128"/>
    </font>
    <font>
      <sz val="11"/>
      <color indexed="55"/>
      <name val="ＭＳ Ｐゴシック"/>
      <family val="3"/>
      <charset val="128"/>
    </font>
    <font>
      <sz val="11"/>
      <color indexed="1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5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diagonal/>
    </border>
    <border>
      <left/>
      <right style="dashed">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42">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4"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1" xfId="0" applyFont="1" applyBorder="1" applyAlignment="1">
      <alignment horizontal="right" vertical="center"/>
    </xf>
    <xf numFmtId="38" fontId="0" fillId="0" borderId="3" xfId="1" applyFont="1" applyBorder="1" applyAlignment="1">
      <alignment vertical="center"/>
    </xf>
    <xf numFmtId="0" fontId="9" fillId="0" borderId="0" xfId="0" applyFont="1" applyAlignment="1">
      <alignment vertical="center"/>
    </xf>
    <xf numFmtId="0" fontId="0" fillId="0" borderId="12"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 xfId="0" applyBorder="1" applyAlignment="1">
      <alignment vertical="center"/>
    </xf>
    <xf numFmtId="38" fontId="0" fillId="0" borderId="1" xfId="1" applyFont="1" applyBorder="1" applyAlignment="1">
      <alignment vertical="center"/>
    </xf>
    <xf numFmtId="0" fontId="7"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38" fontId="0" fillId="0" borderId="19" xfId="1" applyFont="1" applyBorder="1" applyAlignment="1">
      <alignment vertical="center"/>
    </xf>
    <xf numFmtId="0" fontId="10" fillId="2" borderId="20" xfId="0" applyFont="1" applyFill="1" applyBorder="1" applyAlignment="1">
      <alignment vertical="center"/>
    </xf>
    <xf numFmtId="0" fontId="10" fillId="2" borderId="21" xfId="0" applyFont="1" applyFill="1" applyBorder="1" applyAlignment="1">
      <alignment vertical="center"/>
    </xf>
    <xf numFmtId="0" fontId="10" fillId="2" borderId="22" xfId="0" applyFont="1" applyFill="1" applyBorder="1" applyAlignment="1">
      <alignment vertical="center"/>
    </xf>
    <xf numFmtId="0" fontId="10" fillId="2" borderId="23" xfId="0" applyFont="1" applyFill="1" applyBorder="1" applyAlignment="1">
      <alignment vertical="center"/>
    </xf>
    <xf numFmtId="0" fontId="10" fillId="2" borderId="24" xfId="0" applyFont="1" applyFill="1" applyBorder="1" applyAlignment="1">
      <alignment vertical="center"/>
    </xf>
    <xf numFmtId="0" fontId="10" fillId="2" borderId="25" xfId="0" applyFont="1" applyFill="1" applyBorder="1" applyAlignment="1">
      <alignment vertical="center"/>
    </xf>
    <xf numFmtId="0" fontId="11" fillId="2" borderId="22" xfId="0" applyFont="1" applyFill="1" applyBorder="1" applyAlignment="1">
      <alignment vertical="center"/>
    </xf>
    <xf numFmtId="0" fontId="0" fillId="0" borderId="6" xfId="0" applyBorder="1" applyAlignment="1">
      <alignment horizontal="left" vertical="center"/>
    </xf>
    <xf numFmtId="0" fontId="0" fillId="0" borderId="5" xfId="0" applyBorder="1" applyAlignment="1">
      <alignment horizontal="center" vertical="center"/>
    </xf>
    <xf numFmtId="0" fontId="0" fillId="0" borderId="26" xfId="0" applyBorder="1" applyAlignment="1">
      <alignment vertical="center"/>
    </xf>
    <xf numFmtId="0" fontId="0" fillId="0" borderId="7" xfId="0" applyBorder="1" applyAlignment="1">
      <alignment horizontal="left" vertical="center"/>
    </xf>
    <xf numFmtId="0" fontId="0" fillId="0" borderId="27" xfId="0" applyBorder="1" applyAlignment="1">
      <alignment vertical="center"/>
    </xf>
    <xf numFmtId="0" fontId="0" fillId="0" borderId="18" xfId="0" applyBorder="1" applyAlignment="1">
      <alignment horizontal="center" vertical="center" wrapText="1"/>
    </xf>
    <xf numFmtId="183" fontId="0" fillId="0" borderId="19" xfId="0" applyNumberFormat="1" applyBorder="1" applyAlignment="1">
      <alignment vertical="center"/>
    </xf>
    <xf numFmtId="184" fontId="0" fillId="0" borderId="18" xfId="0" applyNumberFormat="1" applyBorder="1" applyAlignment="1">
      <alignment vertical="center"/>
    </xf>
    <xf numFmtId="12" fontId="0" fillId="2" borderId="1" xfId="0" applyNumberFormat="1" applyFill="1" applyBorder="1" applyAlignment="1">
      <alignment vertical="center"/>
    </xf>
    <xf numFmtId="12" fontId="0" fillId="2" borderId="19" xfId="0" applyNumberFormat="1" applyFill="1" applyBorder="1" applyAlignment="1">
      <alignment vertical="center"/>
    </xf>
    <xf numFmtId="56" fontId="0" fillId="0" borderId="0" xfId="0" applyNumberFormat="1" applyAlignment="1">
      <alignment vertical="center"/>
    </xf>
    <xf numFmtId="56" fontId="0" fillId="0" borderId="0" xfId="0" quotePrefix="1" applyNumberFormat="1" applyAlignment="1">
      <alignment vertical="center"/>
    </xf>
    <xf numFmtId="0" fontId="0" fillId="0" borderId="0" xfId="0" quotePrefix="1" applyAlignment="1">
      <alignment vertical="center"/>
    </xf>
    <xf numFmtId="0" fontId="10" fillId="2" borderId="28" xfId="0" applyFont="1" applyFill="1" applyBorder="1" applyAlignment="1">
      <alignment vertical="center"/>
    </xf>
    <xf numFmtId="40" fontId="0" fillId="0" borderId="4" xfId="1" applyNumberFormat="1" applyFont="1" applyBorder="1" applyAlignment="1">
      <alignment vertical="center"/>
    </xf>
    <xf numFmtId="40" fontId="0" fillId="0" borderId="4" xfId="0" applyNumberFormat="1" applyBorder="1" applyAlignment="1">
      <alignment vertical="center"/>
    </xf>
    <xf numFmtId="12" fontId="0" fillId="0" borderId="0" xfId="0" quotePrefix="1" applyNumberFormat="1" applyAlignment="1">
      <alignment vertical="center"/>
    </xf>
    <xf numFmtId="12" fontId="0" fillId="0" borderId="4" xfId="1" quotePrefix="1" applyNumberFormat="1" applyFont="1" applyBorder="1" applyAlignment="1" applyProtection="1">
      <alignment vertical="center"/>
      <protection locked="0"/>
    </xf>
    <xf numFmtId="182" fontId="0" fillId="0" borderId="1" xfId="0" applyNumberFormat="1" applyBorder="1" applyAlignment="1" applyProtection="1">
      <alignment vertical="center"/>
      <protection locked="0"/>
    </xf>
    <xf numFmtId="182" fontId="0" fillId="0" borderId="19" xfId="0" applyNumberFormat="1" applyBorder="1" applyAlignment="1" applyProtection="1">
      <alignment vertical="center"/>
      <protection locked="0"/>
    </xf>
    <xf numFmtId="182" fontId="0" fillId="0" borderId="3" xfId="0" applyNumberFormat="1" applyBorder="1" applyAlignment="1" applyProtection="1">
      <alignment vertical="center"/>
      <protection locked="0"/>
    </xf>
    <xf numFmtId="182" fontId="0" fillId="0" borderId="29" xfId="0" applyNumberFormat="1" applyBorder="1" applyAlignment="1" applyProtection="1">
      <alignment vertical="center"/>
      <protection locked="0"/>
    </xf>
    <xf numFmtId="182" fontId="0" fillId="0" borderId="18" xfId="0" applyNumberFormat="1" applyBorder="1" applyAlignment="1" applyProtection="1">
      <alignment vertical="center"/>
      <protection locked="0"/>
    </xf>
    <xf numFmtId="182" fontId="0" fillId="0" borderId="0" xfId="0" applyNumberFormat="1" applyBorder="1" applyAlignment="1" applyProtection="1">
      <alignment vertical="center"/>
      <protection locked="0"/>
    </xf>
    <xf numFmtId="182" fontId="0" fillId="0" borderId="30" xfId="0" applyNumberFormat="1" applyBorder="1" applyAlignment="1" applyProtection="1">
      <alignment vertical="center"/>
      <protection locked="0"/>
    </xf>
    <xf numFmtId="182" fontId="0" fillId="0" borderId="31" xfId="0" applyNumberFormat="1" applyBorder="1" applyAlignment="1" applyProtection="1">
      <alignment vertical="center"/>
      <protection locked="0"/>
    </xf>
    <xf numFmtId="182" fontId="0" fillId="0" borderId="32" xfId="0" applyNumberFormat="1" applyBorder="1" applyAlignment="1" applyProtection="1">
      <alignment vertical="center"/>
      <protection locked="0"/>
    </xf>
    <xf numFmtId="182" fontId="0" fillId="0" borderId="33" xfId="0" applyNumberFormat="1" applyBorder="1" applyAlignment="1" applyProtection="1">
      <alignment vertical="center"/>
      <protection locked="0"/>
    </xf>
    <xf numFmtId="182" fontId="0" fillId="0" borderId="34" xfId="0" applyNumberFormat="1" applyBorder="1" applyAlignment="1" applyProtection="1">
      <alignment vertical="center"/>
      <protection locked="0"/>
    </xf>
    <xf numFmtId="182" fontId="0" fillId="0" borderId="35"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2" fontId="0" fillId="0" borderId="36" xfId="0" applyNumberFormat="1" applyBorder="1" applyAlignment="1" applyProtection="1">
      <alignment vertical="center"/>
      <protection locked="0"/>
    </xf>
    <xf numFmtId="12" fontId="0" fillId="0" borderId="4" xfId="1" applyNumberFormat="1" applyFont="1" applyBorder="1" applyAlignment="1" applyProtection="1">
      <alignment vertical="center"/>
      <protection locked="0"/>
    </xf>
    <xf numFmtId="38" fontId="0" fillId="0" borderId="1" xfId="1" applyFont="1" applyBorder="1" applyAlignment="1" applyProtection="1">
      <alignment vertical="center"/>
      <protection locked="0"/>
    </xf>
    <xf numFmtId="0" fontId="0" fillId="0" borderId="5" xfId="0" applyBorder="1" applyAlignment="1">
      <alignment horizontal="left" vertical="center"/>
    </xf>
    <xf numFmtId="0" fontId="0" fillId="0" borderId="19" xfId="0" applyBorder="1" applyAlignment="1">
      <alignment horizontal="left" vertical="center" wrapText="1"/>
    </xf>
    <xf numFmtId="0" fontId="0" fillId="0" borderId="3"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shrinkToFit="1"/>
    </xf>
    <xf numFmtId="0" fontId="0" fillId="0" borderId="3" xfId="0" applyBorder="1" applyAlignment="1">
      <alignment horizontal="left" vertical="center" wrapText="1" shrinkToFit="1"/>
    </xf>
    <xf numFmtId="0" fontId="6" fillId="0" borderId="0" xfId="0" applyFont="1" applyAlignment="1">
      <alignment horizontal="center" vertical="center"/>
    </xf>
    <xf numFmtId="0" fontId="0" fillId="0" borderId="54" xfId="0" applyBorder="1" applyAlignment="1">
      <alignment horizontal="center" vertical="center"/>
    </xf>
    <xf numFmtId="0" fontId="0" fillId="0" borderId="54" xfId="0" applyBorder="1" applyAlignment="1" applyProtection="1">
      <alignment horizontal="center" vertical="center"/>
      <protection locked="0"/>
    </xf>
    <xf numFmtId="0" fontId="0" fillId="0" borderId="15" xfId="0" applyBorder="1" applyAlignment="1">
      <alignment horizontal="center" vertical="center" textRotation="255"/>
    </xf>
    <xf numFmtId="0" fontId="0" fillId="0" borderId="2" xfId="0" applyBorder="1" applyAlignment="1">
      <alignment horizontal="center" vertical="center" textRotation="255"/>
    </xf>
    <xf numFmtId="0" fontId="0" fillId="0" borderId="17" xfId="0" applyBorder="1" applyAlignment="1">
      <alignment horizontal="center" vertical="center"/>
    </xf>
    <xf numFmtId="0" fontId="0" fillId="0" borderId="52" xfId="0" applyBorder="1" applyAlignment="1">
      <alignment horizontal="left" vertical="center" wrapText="1"/>
    </xf>
    <xf numFmtId="0" fontId="0" fillId="0" borderId="0" xfId="0" applyBorder="1" applyAlignment="1">
      <alignment horizontal="left" vertical="center" wrapText="1"/>
    </xf>
    <xf numFmtId="0" fontId="0" fillId="0" borderId="53" xfId="0" applyBorder="1" applyAlignment="1">
      <alignment horizontal="left" vertical="center" wrapText="1"/>
    </xf>
    <xf numFmtId="0" fontId="0" fillId="0" borderId="15" xfId="0" applyFont="1" applyBorder="1" applyAlignment="1">
      <alignment vertical="center" shrinkToFit="1"/>
    </xf>
    <xf numFmtId="0" fontId="0" fillId="0" borderId="17" xfId="0" applyFont="1" applyBorder="1" applyAlignment="1">
      <alignment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textRotation="255"/>
    </xf>
    <xf numFmtId="0" fontId="0" fillId="0" borderId="18" xfId="0" applyBorder="1" applyAlignment="1">
      <alignment horizontal="center" vertical="center" textRotation="255"/>
    </xf>
    <xf numFmtId="0" fontId="0" fillId="0" borderId="3" xfId="0" applyBorder="1" applyAlignment="1">
      <alignment horizontal="center" vertical="center" textRotation="255"/>
    </xf>
    <xf numFmtId="0" fontId="12" fillId="0" borderId="1"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0" fillId="2" borderId="15" xfId="0" applyFont="1" applyFill="1" applyBorder="1" applyAlignment="1">
      <alignment vertical="center" wrapText="1"/>
    </xf>
    <xf numFmtId="0" fontId="0" fillId="0" borderId="2" xfId="0" applyBorder="1" applyAlignment="1">
      <alignment vertical="center"/>
    </xf>
    <xf numFmtId="0" fontId="0" fillId="0" borderId="17" xfId="0" applyBorder="1" applyAlignment="1">
      <alignment vertical="center"/>
    </xf>
    <xf numFmtId="0" fontId="0" fillId="0" borderId="15" xfId="0" applyBorder="1" applyAlignment="1">
      <alignment horizontal="center" vertical="center" wrapText="1"/>
    </xf>
    <xf numFmtId="0" fontId="0" fillId="0" borderId="2" xfId="0" applyBorder="1" applyAlignment="1">
      <alignment horizontal="center" vertical="center" wrapText="1"/>
    </xf>
    <xf numFmtId="40" fontId="0" fillId="0" borderId="37" xfId="1" applyNumberFormat="1" applyFont="1" applyBorder="1" applyAlignment="1">
      <alignment horizontal="center" vertical="center"/>
    </xf>
    <xf numFmtId="40" fontId="0" fillId="0" borderId="38" xfId="0" applyNumberFormat="1" applyBorder="1" applyAlignment="1">
      <alignment horizontal="center" vertical="center"/>
    </xf>
    <xf numFmtId="0" fontId="0" fillId="0" borderId="2" xfId="0" applyBorder="1" applyAlignment="1">
      <alignment horizontal="center"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Alignment="1">
      <alignment horizontal="center" vertical="center"/>
    </xf>
    <xf numFmtId="188" fontId="0" fillId="0" borderId="47" xfId="0" applyNumberFormat="1" applyBorder="1" applyAlignment="1">
      <alignment horizontal="center" vertical="center"/>
    </xf>
    <xf numFmtId="188" fontId="0" fillId="0" borderId="48" xfId="0" applyNumberFormat="1" applyBorder="1" applyAlignment="1">
      <alignment horizontal="center" vertical="center"/>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0" fontId="0" fillId="0" borderId="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lignment horizontal="center" vertical="center" textRotation="255"/>
    </xf>
    <xf numFmtId="0" fontId="0" fillId="0" borderId="29" xfId="0" applyBorder="1" applyAlignment="1">
      <alignment horizontal="center" vertical="center" textRotation="255"/>
    </xf>
    <xf numFmtId="0" fontId="0" fillId="0" borderId="35" xfId="0" applyBorder="1" applyAlignment="1">
      <alignment horizontal="center" vertical="center" textRotation="255"/>
    </xf>
    <xf numFmtId="0" fontId="0" fillId="0" borderId="41" xfId="0" applyBorder="1" applyAlignment="1">
      <alignment horizontal="center" vertical="center"/>
    </xf>
    <xf numFmtId="188" fontId="0" fillId="0" borderId="43" xfId="0" applyNumberFormat="1" applyBorder="1" applyAlignment="1">
      <alignment horizontal="center" vertical="center"/>
    </xf>
    <xf numFmtId="188" fontId="0" fillId="0" borderId="44" xfId="0" applyNumberFormat="1" applyBorder="1" applyAlignment="1">
      <alignment horizontal="center" vertical="center"/>
    </xf>
    <xf numFmtId="188" fontId="0" fillId="0" borderId="45" xfId="0" applyNumberFormat="1" applyBorder="1" applyAlignment="1">
      <alignment horizontal="center" vertical="center"/>
    </xf>
    <xf numFmtId="188" fontId="0" fillId="0" borderId="46"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38"/>
  <sheetViews>
    <sheetView tabSelected="1" zoomScale="90" zoomScaleNormal="90" workbookViewId="0">
      <selection activeCell="L12" sqref="L12"/>
    </sheetView>
  </sheetViews>
  <sheetFormatPr defaultRowHeight="13.5" x14ac:dyDescent="0.15"/>
  <cols>
    <col min="1" max="2" width="4.5" style="1" customWidth="1"/>
    <col min="3" max="3" width="29.125" style="1" customWidth="1"/>
    <col min="4" max="15" width="9.625" style="1" customWidth="1"/>
    <col min="16" max="17" width="8.75" style="1" customWidth="1"/>
    <col min="18" max="18" width="9.25" style="1" customWidth="1"/>
    <col min="19" max="19" width="11.125" style="1" customWidth="1"/>
    <col min="20" max="16384" width="9" style="1"/>
  </cols>
  <sheetData>
    <row r="1" spans="1:23" ht="15" customHeight="1" x14ac:dyDescent="0.15">
      <c r="A1" s="30" t="s">
        <v>63</v>
      </c>
      <c r="B1" s="30"/>
      <c r="V1" s="59">
        <v>0.8571428571428571</v>
      </c>
      <c r="W1" s="55"/>
    </row>
    <row r="2" spans="1:23" ht="21" customHeight="1" x14ac:dyDescent="0.15">
      <c r="A2" s="83" t="s">
        <v>53</v>
      </c>
      <c r="B2" s="83"/>
      <c r="C2" s="83"/>
      <c r="D2" s="83"/>
      <c r="E2" s="83"/>
      <c r="F2" s="83"/>
      <c r="G2" s="83"/>
      <c r="H2" s="83"/>
      <c r="I2" s="83"/>
      <c r="J2" s="83"/>
      <c r="K2" s="83"/>
      <c r="L2" s="83"/>
      <c r="M2" s="83"/>
      <c r="N2" s="83"/>
      <c r="O2" s="83"/>
      <c r="P2" s="83"/>
      <c r="Q2" s="83"/>
      <c r="R2" s="83"/>
    </row>
    <row r="3" spans="1:23" ht="7.5" customHeight="1" thickBot="1" x14ac:dyDescent="0.2"/>
    <row r="4" spans="1:23" ht="21" customHeight="1" thickBot="1" x14ac:dyDescent="0.2">
      <c r="N4" s="131" t="s">
        <v>51</v>
      </c>
      <c r="O4" s="132"/>
      <c r="P4" s="113"/>
      <c r="Q4" s="133"/>
      <c r="R4" s="114"/>
    </row>
    <row r="5" spans="1:23" ht="21" customHeight="1" thickBot="1" x14ac:dyDescent="0.2">
      <c r="N5" s="84" t="s">
        <v>11</v>
      </c>
      <c r="O5" s="84"/>
      <c r="P5" s="85"/>
      <c r="Q5" s="85"/>
      <c r="R5" s="85"/>
    </row>
    <row r="6" spans="1:23" ht="15" customHeight="1" x14ac:dyDescent="0.15">
      <c r="A6" s="2" t="s">
        <v>32</v>
      </c>
      <c r="B6" s="2"/>
    </row>
    <row r="7" spans="1:23" ht="20.25" customHeight="1" x14ac:dyDescent="0.15">
      <c r="A7" s="1" t="s">
        <v>37</v>
      </c>
    </row>
    <row r="8" spans="1:23" ht="15" customHeight="1" x14ac:dyDescent="0.15">
      <c r="A8" s="134" t="s">
        <v>61</v>
      </c>
      <c r="B8" s="96" t="s">
        <v>33</v>
      </c>
      <c r="C8" s="97"/>
      <c r="D8" s="98" t="s">
        <v>58</v>
      </c>
      <c r="E8" s="112"/>
      <c r="F8" s="112"/>
      <c r="G8" s="112"/>
      <c r="H8" s="112"/>
      <c r="I8" s="112"/>
      <c r="J8" s="112"/>
      <c r="K8" s="112"/>
      <c r="L8" s="88"/>
      <c r="M8" s="137" t="s">
        <v>58</v>
      </c>
      <c r="N8" s="137"/>
      <c r="O8" s="97"/>
      <c r="P8" s="94" t="s">
        <v>40</v>
      </c>
      <c r="Q8" s="94" t="s">
        <v>41</v>
      </c>
      <c r="R8" s="4" t="s">
        <v>27</v>
      </c>
    </row>
    <row r="9" spans="1:23" ht="15" customHeight="1" x14ac:dyDescent="0.15">
      <c r="A9" s="135"/>
      <c r="B9" s="98" t="s">
        <v>27</v>
      </c>
      <c r="C9" s="88"/>
      <c r="D9" s="25" t="s">
        <v>0</v>
      </c>
      <c r="E9" s="7" t="s">
        <v>1</v>
      </c>
      <c r="F9" s="5" t="s">
        <v>2</v>
      </c>
      <c r="G9" s="7" t="s">
        <v>3</v>
      </c>
      <c r="H9" s="7" t="s">
        <v>4</v>
      </c>
      <c r="I9" s="27" t="s">
        <v>5</v>
      </c>
      <c r="J9" s="5" t="s">
        <v>6</v>
      </c>
      <c r="K9" s="7" t="s">
        <v>7</v>
      </c>
      <c r="L9" s="7" t="s">
        <v>8</v>
      </c>
      <c r="M9" s="5" t="s">
        <v>9</v>
      </c>
      <c r="N9" s="7" t="s">
        <v>10</v>
      </c>
      <c r="O9" s="27" t="s">
        <v>12</v>
      </c>
      <c r="P9" s="95"/>
      <c r="Q9" s="95"/>
      <c r="R9" s="6" t="s">
        <v>28</v>
      </c>
    </row>
    <row r="10" spans="1:23" ht="48" customHeight="1" x14ac:dyDescent="0.15">
      <c r="A10" s="135"/>
      <c r="B10" s="99" t="s">
        <v>57</v>
      </c>
      <c r="C10" s="80" t="s">
        <v>54</v>
      </c>
      <c r="D10" s="61"/>
      <c r="E10" s="61"/>
      <c r="F10" s="61"/>
      <c r="G10" s="61"/>
      <c r="H10" s="61"/>
      <c r="I10" s="61"/>
      <c r="J10" s="61"/>
      <c r="K10" s="61"/>
      <c r="L10" s="61"/>
      <c r="M10" s="61"/>
      <c r="N10" s="61"/>
      <c r="O10" s="36"/>
      <c r="P10" s="28">
        <f t="shared" ref="P10:P15" si="0">SUM(D10:N10)</f>
        <v>0</v>
      </c>
      <c r="Q10" s="29">
        <f>P10*0.5</f>
        <v>0</v>
      </c>
      <c r="R10" s="50">
        <v>0.5</v>
      </c>
    </row>
    <row r="11" spans="1:23" ht="36.75" customHeight="1" x14ac:dyDescent="0.15">
      <c r="A11" s="135"/>
      <c r="B11" s="100"/>
      <c r="C11" s="78" t="s">
        <v>55</v>
      </c>
      <c r="D11" s="62"/>
      <c r="E11" s="62"/>
      <c r="F11" s="62"/>
      <c r="G11" s="62"/>
      <c r="H11" s="62"/>
      <c r="I11" s="62"/>
      <c r="J11" s="62"/>
      <c r="K11" s="62"/>
      <c r="L11" s="62"/>
      <c r="M11" s="62"/>
      <c r="N11" s="62"/>
      <c r="O11" s="37"/>
      <c r="P11" s="34">
        <f t="shared" si="0"/>
        <v>0</v>
      </c>
      <c r="Q11" s="35">
        <f>P11*0.75</f>
        <v>0</v>
      </c>
      <c r="R11" s="49">
        <v>0.75</v>
      </c>
    </row>
    <row r="12" spans="1:23" ht="36.75" customHeight="1" x14ac:dyDescent="0.15">
      <c r="A12" s="135"/>
      <c r="B12" s="101"/>
      <c r="C12" s="79" t="s">
        <v>56</v>
      </c>
      <c r="D12" s="63"/>
      <c r="E12" s="63"/>
      <c r="F12" s="63"/>
      <c r="G12" s="63"/>
      <c r="H12" s="63"/>
      <c r="I12" s="63"/>
      <c r="J12" s="63"/>
      <c r="K12" s="63"/>
      <c r="L12" s="63"/>
      <c r="M12" s="63"/>
      <c r="N12" s="63"/>
      <c r="O12" s="38"/>
      <c r="P12" s="20">
        <f t="shared" si="0"/>
        <v>0</v>
      </c>
      <c r="Q12" s="20">
        <f>P12</f>
        <v>0</v>
      </c>
      <c r="R12" s="42"/>
    </row>
    <row r="13" spans="1:23" ht="34.5" customHeight="1" x14ac:dyDescent="0.15">
      <c r="A13" s="135"/>
      <c r="B13" s="102" t="s">
        <v>60</v>
      </c>
      <c r="C13" s="33" t="s">
        <v>59</v>
      </c>
      <c r="D13" s="64"/>
      <c r="E13" s="65"/>
      <c r="F13" s="66"/>
      <c r="G13" s="65"/>
      <c r="H13" s="65"/>
      <c r="I13" s="67"/>
      <c r="J13" s="66"/>
      <c r="K13" s="65"/>
      <c r="L13" s="68"/>
      <c r="M13" s="66"/>
      <c r="N13" s="65"/>
      <c r="O13" s="39"/>
      <c r="P13" s="28">
        <f t="shared" si="0"/>
        <v>0</v>
      </c>
      <c r="Q13" s="29">
        <f>P13*0.5</f>
        <v>0</v>
      </c>
      <c r="R13" s="51">
        <v>0.5</v>
      </c>
    </row>
    <row r="14" spans="1:23" ht="36.75" customHeight="1" x14ac:dyDescent="0.15">
      <c r="A14" s="135"/>
      <c r="B14" s="103"/>
      <c r="C14" s="81" t="s">
        <v>55</v>
      </c>
      <c r="D14" s="69"/>
      <c r="E14" s="62"/>
      <c r="F14" s="70"/>
      <c r="G14" s="62"/>
      <c r="H14" s="62"/>
      <c r="I14" s="71"/>
      <c r="J14" s="70"/>
      <c r="K14" s="62"/>
      <c r="L14" s="62"/>
      <c r="M14" s="70"/>
      <c r="N14" s="62"/>
      <c r="O14" s="40"/>
      <c r="P14" s="34">
        <f t="shared" si="0"/>
        <v>0</v>
      </c>
      <c r="Q14" s="35">
        <f>P14*0.75</f>
        <v>0</v>
      </c>
      <c r="R14" s="52">
        <v>0.75</v>
      </c>
    </row>
    <row r="15" spans="1:23" ht="36.75" customHeight="1" x14ac:dyDescent="0.15">
      <c r="A15" s="136"/>
      <c r="B15" s="104"/>
      <c r="C15" s="82" t="s">
        <v>56</v>
      </c>
      <c r="D15" s="72"/>
      <c r="E15" s="63"/>
      <c r="F15" s="73"/>
      <c r="G15" s="63"/>
      <c r="H15" s="63"/>
      <c r="I15" s="74"/>
      <c r="J15" s="73"/>
      <c r="K15" s="63"/>
      <c r="L15" s="63"/>
      <c r="M15" s="73"/>
      <c r="N15" s="63"/>
      <c r="O15" s="41"/>
      <c r="P15" s="20">
        <f t="shared" si="0"/>
        <v>0</v>
      </c>
      <c r="Q15" s="20">
        <f>P15</f>
        <v>0</v>
      </c>
      <c r="R15" s="42"/>
    </row>
    <row r="16" spans="1:23" ht="30" customHeight="1" x14ac:dyDescent="0.15">
      <c r="A16" s="86" t="s">
        <v>13</v>
      </c>
      <c r="B16" s="87"/>
      <c r="C16" s="88"/>
      <c r="D16" s="57">
        <f>D10*R10+D11*R11+D12*1+D13*R13+D14*R14+D15*1</f>
        <v>0</v>
      </c>
      <c r="E16" s="57">
        <f>E10*R10+E11*R11+E12*1+E13*R13+E14*R14+E15*1</f>
        <v>0</v>
      </c>
      <c r="F16" s="57">
        <f>F10*R10+F11*R11+F12*1+F13*R13+F14*R14+F15*1</f>
        <v>0</v>
      </c>
      <c r="G16" s="57">
        <f>G10*R10+G11*R11+G12*1+G13*R13+G14*R14+G15*1</f>
        <v>0</v>
      </c>
      <c r="H16" s="57">
        <f>H10*R10+H11*R11+H12*1+H13*R13+H14*R14+H15*1</f>
        <v>0</v>
      </c>
      <c r="I16" s="57">
        <f>I10*R10+I11*R11+I12*1+I13*R13+I14*R14+I15*1</f>
        <v>0</v>
      </c>
      <c r="J16" s="57">
        <f>J10*R10+J11*R11+J12*1+J13*R13+J14*R14+J15*1</f>
        <v>0</v>
      </c>
      <c r="K16" s="57">
        <f>K10*R10+K11*R11+K12*1+K13*R13+K14*R14+K15*1</f>
        <v>0</v>
      </c>
      <c r="L16" s="57">
        <f>L10*R10+L11*R11+L12*1+L13*R13+L14*R14+L15*1</f>
        <v>0</v>
      </c>
      <c r="M16" s="57">
        <f>M10*R10+M11*R11+M12*1+M13*R13+M14*R14+M15*1</f>
        <v>0</v>
      </c>
      <c r="N16" s="57">
        <f>N10*R10+N11*R11+N12*1+N13*R13+N14*R14+N15*1</f>
        <v>0</v>
      </c>
      <c r="O16" s="41"/>
      <c r="P16" s="41"/>
      <c r="Q16" s="41"/>
      <c r="R16" s="41"/>
      <c r="T16" s="53"/>
    </row>
    <row r="17" spans="1:23" ht="30" customHeight="1" x14ac:dyDescent="0.15">
      <c r="A17" s="98" t="s">
        <v>47</v>
      </c>
      <c r="B17" s="112"/>
      <c r="C17" s="88"/>
      <c r="D17" s="60"/>
      <c r="E17" s="75"/>
      <c r="F17" s="75"/>
      <c r="G17" s="75"/>
      <c r="H17" s="75"/>
      <c r="I17" s="75"/>
      <c r="J17" s="75"/>
      <c r="K17" s="75"/>
      <c r="L17" s="75"/>
      <c r="M17" s="75"/>
      <c r="N17" s="75"/>
      <c r="O17" s="105" t="s">
        <v>48</v>
      </c>
      <c r="P17" s="106"/>
      <c r="Q17" s="106"/>
      <c r="R17" s="107"/>
      <c r="T17" s="54"/>
      <c r="V17" s="53"/>
      <c r="W17" s="53"/>
    </row>
    <row r="18" spans="1:23" ht="30" customHeight="1" x14ac:dyDescent="0.15">
      <c r="A18" s="98" t="s">
        <v>46</v>
      </c>
      <c r="B18" s="112"/>
      <c r="C18" s="88"/>
      <c r="D18" s="57">
        <f>IF(D17=6/7,ROUND(D16*6/7,2),D16)</f>
        <v>0</v>
      </c>
      <c r="E18" s="57">
        <f t="shared" ref="E18:N18" si="1">IF(E17=6/7,ROUND(E16*6/7,2),E16)</f>
        <v>0</v>
      </c>
      <c r="F18" s="57">
        <f t="shared" si="1"/>
        <v>0</v>
      </c>
      <c r="G18" s="57">
        <f t="shared" si="1"/>
        <v>0</v>
      </c>
      <c r="H18" s="57">
        <f t="shared" si="1"/>
        <v>0</v>
      </c>
      <c r="I18" s="57">
        <f t="shared" si="1"/>
        <v>0</v>
      </c>
      <c r="J18" s="57">
        <f t="shared" si="1"/>
        <v>0</v>
      </c>
      <c r="K18" s="57">
        <f t="shared" si="1"/>
        <v>0</v>
      </c>
      <c r="L18" s="57">
        <f t="shared" si="1"/>
        <v>0</v>
      </c>
      <c r="M18" s="57">
        <f t="shared" si="1"/>
        <v>0</v>
      </c>
      <c r="N18" s="57">
        <f t="shared" si="1"/>
        <v>0</v>
      </c>
      <c r="O18" s="56"/>
      <c r="P18" s="56"/>
      <c r="Q18" s="56"/>
      <c r="R18" s="56"/>
    </row>
    <row r="19" spans="1:23" ht="15" customHeight="1" x14ac:dyDescent="0.15">
      <c r="A19" s="8"/>
      <c r="B19" s="8"/>
      <c r="C19" s="32"/>
      <c r="D19" s="9"/>
      <c r="E19" s="9"/>
      <c r="F19" s="9"/>
      <c r="G19" s="9"/>
      <c r="H19" s="9"/>
      <c r="I19" s="9"/>
      <c r="J19" s="9"/>
      <c r="K19" s="9"/>
      <c r="L19" s="9"/>
      <c r="M19" s="9"/>
      <c r="N19" s="9"/>
      <c r="O19" s="10"/>
      <c r="P19" s="9"/>
      <c r="Q19" s="9"/>
      <c r="R19" s="116"/>
    </row>
    <row r="20" spans="1:23" ht="15" customHeight="1" x14ac:dyDescent="0.15">
      <c r="C20" s="22" t="s">
        <v>29</v>
      </c>
      <c r="D20" s="23"/>
      <c r="E20" s="23"/>
      <c r="F20" s="23"/>
      <c r="G20" s="23"/>
      <c r="H20" s="23"/>
      <c r="I20" s="23"/>
      <c r="J20" s="24"/>
      <c r="P20" s="9"/>
      <c r="Q20" s="26"/>
      <c r="R20" s="116"/>
    </row>
    <row r="21" spans="1:23" ht="30" customHeight="1" thickBot="1" x14ac:dyDescent="0.2">
      <c r="C21" s="89" t="s">
        <v>38</v>
      </c>
      <c r="D21" s="90"/>
      <c r="E21" s="90"/>
      <c r="F21" s="90"/>
      <c r="G21" s="90"/>
      <c r="H21" s="90"/>
      <c r="I21" s="90"/>
      <c r="J21" s="91"/>
      <c r="N21" s="92" t="s">
        <v>42</v>
      </c>
      <c r="O21" s="93"/>
      <c r="P21" s="58">
        <f>SUM(D18:N18)</f>
        <v>0</v>
      </c>
      <c r="Q21" s="48" t="s">
        <v>14</v>
      </c>
      <c r="R21" s="76"/>
    </row>
    <row r="22" spans="1:23" ht="30" customHeight="1" thickBot="1" x14ac:dyDescent="0.2">
      <c r="C22" s="125" t="s">
        <v>62</v>
      </c>
      <c r="D22" s="126"/>
      <c r="E22" s="126"/>
      <c r="F22" s="126"/>
      <c r="G22" s="126"/>
      <c r="H22" s="126"/>
      <c r="I22" s="126"/>
      <c r="J22" s="127"/>
      <c r="L22" s="11"/>
      <c r="M22" s="11"/>
      <c r="N22" s="108" t="s">
        <v>15</v>
      </c>
      <c r="O22" s="109"/>
      <c r="P22" s="109"/>
      <c r="Q22" s="110" t="e">
        <f>P21/R21</f>
        <v>#DIV/0!</v>
      </c>
      <c r="R22" s="111"/>
    </row>
    <row r="23" spans="1:23" ht="11.25" customHeight="1" x14ac:dyDescent="0.15"/>
    <row r="24" spans="1:23" ht="11.25" customHeight="1" x14ac:dyDescent="0.15"/>
    <row r="25" spans="1:23" ht="17.25" customHeight="1" x14ac:dyDescent="0.15">
      <c r="A25" s="2" t="s">
        <v>30</v>
      </c>
      <c r="B25" s="2"/>
    </row>
    <row r="26" spans="1:23" ht="17.25" customHeight="1" x14ac:dyDescent="0.15">
      <c r="A26" s="2" t="s">
        <v>31</v>
      </c>
      <c r="B26" s="2"/>
    </row>
    <row r="27" spans="1:23" ht="18" customHeight="1" thickBot="1" x14ac:dyDescent="0.2">
      <c r="A27" s="1" t="s">
        <v>18</v>
      </c>
      <c r="N27" s="1" t="s">
        <v>34</v>
      </c>
    </row>
    <row r="28" spans="1:23" ht="19.5" customHeight="1" thickBot="1" x14ac:dyDescent="0.2">
      <c r="C28" s="13" t="s">
        <v>19</v>
      </c>
      <c r="D28" s="12"/>
      <c r="E28" s="12"/>
      <c r="F28" s="12"/>
      <c r="G28" s="12"/>
      <c r="H28" s="12"/>
      <c r="I28" s="12"/>
      <c r="J28" s="12"/>
      <c r="K28" s="12"/>
      <c r="L28" s="12"/>
      <c r="M28" s="14"/>
      <c r="N28" s="43" t="s">
        <v>39</v>
      </c>
      <c r="O28" s="44"/>
      <c r="P28" s="44"/>
      <c r="Q28" s="44"/>
      <c r="R28" s="45"/>
    </row>
    <row r="29" spans="1:23" ht="17.25" customHeight="1" thickTop="1" x14ac:dyDescent="0.15">
      <c r="C29" s="14"/>
      <c r="D29" s="119"/>
      <c r="E29" s="120"/>
      <c r="F29" s="115" t="s">
        <v>20</v>
      </c>
      <c r="G29" s="115"/>
      <c r="H29" s="128"/>
      <c r="I29" s="115" t="s">
        <v>21</v>
      </c>
      <c r="J29" s="15" t="s">
        <v>22</v>
      </c>
      <c r="K29" s="16"/>
      <c r="M29" s="14"/>
      <c r="N29" s="46" t="s">
        <v>52</v>
      </c>
      <c r="O29" s="32"/>
      <c r="P29" s="31" t="s">
        <v>43</v>
      </c>
      <c r="Q29" s="31"/>
      <c r="R29" s="47"/>
    </row>
    <row r="30" spans="1:23" ht="17.25" customHeight="1" x14ac:dyDescent="0.15">
      <c r="C30" s="14"/>
      <c r="D30" s="121"/>
      <c r="E30" s="122"/>
      <c r="F30" s="115"/>
      <c r="G30" s="115"/>
      <c r="H30" s="129"/>
      <c r="I30" s="115"/>
      <c r="J30" s="138">
        <f>D29*0.9*H29</f>
        <v>0</v>
      </c>
      <c r="K30" s="139"/>
      <c r="M30" s="14"/>
      <c r="N30" s="46" t="s">
        <v>35</v>
      </c>
      <c r="O30" s="32"/>
      <c r="P30" s="31" t="s">
        <v>44</v>
      </c>
      <c r="Q30" s="31"/>
      <c r="R30" s="47"/>
    </row>
    <row r="31" spans="1:23" ht="17.25" customHeight="1" thickBot="1" x14ac:dyDescent="0.2">
      <c r="C31" s="14"/>
      <c r="D31" s="123"/>
      <c r="E31" s="124"/>
      <c r="F31" s="115"/>
      <c r="G31" s="115"/>
      <c r="H31" s="130"/>
      <c r="I31" s="115"/>
      <c r="J31" s="140"/>
      <c r="K31" s="141"/>
      <c r="M31" s="14"/>
      <c r="N31" s="46" t="s">
        <v>36</v>
      </c>
      <c r="O31" s="9"/>
      <c r="P31" s="31" t="s">
        <v>45</v>
      </c>
      <c r="Q31" s="31"/>
      <c r="R31" s="47"/>
    </row>
    <row r="32" spans="1:23" ht="13.5" customHeight="1" thickTop="1" thickBot="1" x14ac:dyDescent="0.2">
      <c r="C32" s="17"/>
      <c r="D32" s="18"/>
      <c r="E32" s="19" t="s">
        <v>23</v>
      </c>
      <c r="F32" s="19"/>
      <c r="G32" s="19"/>
      <c r="H32" s="19"/>
      <c r="I32" s="19" t="s">
        <v>24</v>
      </c>
      <c r="J32" s="19"/>
      <c r="K32" s="19" t="s">
        <v>23</v>
      </c>
      <c r="L32" s="19"/>
      <c r="M32" s="14"/>
      <c r="N32" s="77"/>
      <c r="O32" s="12"/>
      <c r="P32" s="77"/>
      <c r="Q32" s="77"/>
      <c r="R32" s="12"/>
    </row>
    <row r="33" spans="3:9" ht="24" customHeight="1" thickBot="1" x14ac:dyDescent="0.2">
      <c r="C33" s="1" t="s">
        <v>49</v>
      </c>
    </row>
    <row r="34" spans="3:9" ht="24" customHeight="1" thickTop="1" thickBot="1" x14ac:dyDescent="0.2">
      <c r="C34" s="21" t="s">
        <v>16</v>
      </c>
      <c r="D34" s="113"/>
      <c r="E34" s="114"/>
      <c r="F34" s="115" t="s">
        <v>25</v>
      </c>
      <c r="G34" s="116"/>
      <c r="H34" s="117">
        <f>ROUND(D34*6/7,2)</f>
        <v>0</v>
      </c>
      <c r="I34" s="118"/>
    </row>
    <row r="35" spans="3:9" ht="12.75" customHeight="1" x14ac:dyDescent="0.15">
      <c r="D35" s="3" t="s">
        <v>26</v>
      </c>
      <c r="H35" s="1" t="s">
        <v>17</v>
      </c>
    </row>
    <row r="36" spans="3:9" ht="18" customHeight="1" x14ac:dyDescent="0.15"/>
    <row r="37" spans="3:9" ht="18" customHeight="1" x14ac:dyDescent="0.15"/>
    <row r="38" spans="3:9" ht="18" customHeight="1" x14ac:dyDescent="0.15"/>
  </sheetData>
  <mergeCells count="32">
    <mergeCell ref="P8:P9"/>
    <mergeCell ref="J30:K31"/>
    <mergeCell ref="C22:J22"/>
    <mergeCell ref="R19:R20"/>
    <mergeCell ref="H29:H31"/>
    <mergeCell ref="I29:I31"/>
    <mergeCell ref="A18:C18"/>
    <mergeCell ref="N4:O4"/>
    <mergeCell ref="P4:R4"/>
    <mergeCell ref="A8:A15"/>
    <mergeCell ref="D8:L8"/>
    <mergeCell ref="M8:O8"/>
    <mergeCell ref="B13:B15"/>
    <mergeCell ref="O17:R17"/>
    <mergeCell ref="N22:P22"/>
    <mergeCell ref="Q22:R22"/>
    <mergeCell ref="A17:C17"/>
    <mergeCell ref="D34:E34"/>
    <mergeCell ref="F34:G34"/>
    <mergeCell ref="H34:I34"/>
    <mergeCell ref="D29:E31"/>
    <mergeCell ref="F29:G31"/>
    <mergeCell ref="A2:R2"/>
    <mergeCell ref="N5:O5"/>
    <mergeCell ref="P5:R5"/>
    <mergeCell ref="A16:C16"/>
    <mergeCell ref="C21:J21"/>
    <mergeCell ref="N21:O21"/>
    <mergeCell ref="Q8:Q9"/>
    <mergeCell ref="B8:C8"/>
    <mergeCell ref="B9:C9"/>
    <mergeCell ref="B10:B12"/>
  </mergeCells>
  <phoneticPr fontId="2"/>
  <dataValidations count="2">
    <dataValidation type="list" showInputMessage="1" showErrorMessage="1" sqref="W1:W2">
      <formula1>$W$1:$W$2</formula1>
    </dataValidation>
    <dataValidation type="list" showInputMessage="1" showErrorMessage="1" sqref="D17:N17">
      <formula1>$V$1:$V$2</formula1>
    </dataValidation>
  </dataValidations>
  <pageMargins left="0.70866141732283472" right="0.70866141732283472" top="0.55118110236220474" bottom="0.74803149606299213" header="0.31496062992125984" footer="0.31496062992125984"/>
  <pageSetup paperSize="9" scale="71"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90" zoomScaleNormal="90" workbookViewId="0"/>
  </sheetViews>
  <sheetFormatPr defaultRowHeight="13.5" x14ac:dyDescent="0.15"/>
  <cols>
    <col min="1" max="2" width="4.5" style="1" customWidth="1"/>
    <col min="3" max="3" width="29.125" style="1" customWidth="1"/>
    <col min="4" max="15" width="9.625" style="1" customWidth="1"/>
    <col min="16" max="17" width="8.75" style="1" customWidth="1"/>
    <col min="18" max="18" width="9.25" style="1" customWidth="1"/>
    <col min="19" max="19" width="11.125" style="1" customWidth="1"/>
    <col min="20" max="16384" width="9" style="1"/>
  </cols>
  <sheetData>
    <row r="1" spans="1:23" ht="15" customHeight="1" x14ac:dyDescent="0.15">
      <c r="A1" s="30" t="s">
        <v>50</v>
      </c>
      <c r="V1" s="59">
        <v>0.8571428571428571</v>
      </c>
      <c r="W1" s="55"/>
    </row>
    <row r="2" spans="1:23" ht="21" customHeight="1" x14ac:dyDescent="0.15">
      <c r="A2" s="83" t="s">
        <v>53</v>
      </c>
      <c r="B2" s="83"/>
      <c r="C2" s="83"/>
      <c r="D2" s="83"/>
      <c r="E2" s="83"/>
      <c r="F2" s="83"/>
      <c r="G2" s="83"/>
      <c r="H2" s="83"/>
      <c r="I2" s="83"/>
      <c r="J2" s="83"/>
      <c r="K2" s="83"/>
      <c r="L2" s="83"/>
      <c r="M2" s="83"/>
      <c r="N2" s="83"/>
      <c r="O2" s="83"/>
      <c r="P2" s="83"/>
      <c r="Q2" s="83"/>
      <c r="R2" s="83"/>
    </row>
    <row r="3" spans="1:23" ht="7.5" customHeight="1" thickBot="1" x14ac:dyDescent="0.2"/>
    <row r="4" spans="1:23" ht="21" customHeight="1" thickBot="1" x14ac:dyDescent="0.2">
      <c r="N4" s="131" t="s">
        <v>51</v>
      </c>
      <c r="O4" s="132"/>
      <c r="P4" s="113"/>
      <c r="Q4" s="133"/>
      <c r="R4" s="114"/>
    </row>
    <row r="5" spans="1:23" ht="21" customHeight="1" thickBot="1" x14ac:dyDescent="0.2">
      <c r="N5" s="84" t="s">
        <v>11</v>
      </c>
      <c r="O5" s="84"/>
      <c r="P5" s="85"/>
      <c r="Q5" s="85"/>
      <c r="R5" s="85"/>
    </row>
    <row r="6" spans="1:23" ht="15" customHeight="1" x14ac:dyDescent="0.15">
      <c r="A6" s="2" t="s">
        <v>32</v>
      </c>
      <c r="B6" s="2"/>
    </row>
    <row r="7" spans="1:23" ht="20.25" customHeight="1" x14ac:dyDescent="0.15">
      <c r="A7" s="1" t="s">
        <v>37</v>
      </c>
    </row>
    <row r="8" spans="1:23" ht="15" customHeight="1" x14ac:dyDescent="0.15">
      <c r="A8" s="134" t="s">
        <v>61</v>
      </c>
      <c r="B8" s="96" t="s">
        <v>33</v>
      </c>
      <c r="C8" s="97"/>
      <c r="D8" s="98" t="s">
        <v>58</v>
      </c>
      <c r="E8" s="112"/>
      <c r="F8" s="112"/>
      <c r="G8" s="112"/>
      <c r="H8" s="112"/>
      <c r="I8" s="112"/>
      <c r="J8" s="112"/>
      <c r="K8" s="112"/>
      <c r="L8" s="88"/>
      <c r="M8" s="137" t="s">
        <v>58</v>
      </c>
      <c r="N8" s="137"/>
      <c r="O8" s="97"/>
      <c r="P8" s="94" t="s">
        <v>40</v>
      </c>
      <c r="Q8" s="94" t="s">
        <v>41</v>
      </c>
      <c r="R8" s="4" t="s">
        <v>27</v>
      </c>
    </row>
    <row r="9" spans="1:23" ht="15" customHeight="1" x14ac:dyDescent="0.15">
      <c r="A9" s="135"/>
      <c r="B9" s="98" t="s">
        <v>27</v>
      </c>
      <c r="C9" s="88"/>
      <c r="D9" s="25" t="s">
        <v>0</v>
      </c>
      <c r="E9" s="7" t="s">
        <v>1</v>
      </c>
      <c r="F9" s="5" t="s">
        <v>2</v>
      </c>
      <c r="G9" s="7" t="s">
        <v>3</v>
      </c>
      <c r="H9" s="7" t="s">
        <v>4</v>
      </c>
      <c r="I9" s="27" t="s">
        <v>5</v>
      </c>
      <c r="J9" s="5" t="s">
        <v>6</v>
      </c>
      <c r="K9" s="7" t="s">
        <v>7</v>
      </c>
      <c r="L9" s="7" t="s">
        <v>8</v>
      </c>
      <c r="M9" s="5" t="s">
        <v>9</v>
      </c>
      <c r="N9" s="7" t="s">
        <v>10</v>
      </c>
      <c r="O9" s="27" t="s">
        <v>12</v>
      </c>
      <c r="P9" s="95"/>
      <c r="Q9" s="95"/>
      <c r="R9" s="6" t="s">
        <v>28</v>
      </c>
    </row>
    <row r="10" spans="1:23" ht="48" customHeight="1" x14ac:dyDescent="0.15">
      <c r="A10" s="135"/>
      <c r="B10" s="99" t="s">
        <v>57</v>
      </c>
      <c r="C10" s="80" t="s">
        <v>54</v>
      </c>
      <c r="D10" s="61">
        <v>1</v>
      </c>
      <c r="E10" s="61"/>
      <c r="F10" s="61"/>
      <c r="G10" s="61">
        <v>1</v>
      </c>
      <c r="H10" s="61"/>
      <c r="I10" s="61">
        <v>1</v>
      </c>
      <c r="J10" s="61"/>
      <c r="K10" s="61">
        <v>1</v>
      </c>
      <c r="L10" s="61"/>
      <c r="M10" s="61">
        <v>1</v>
      </c>
      <c r="N10" s="61"/>
      <c r="O10" s="36"/>
      <c r="P10" s="28">
        <f t="shared" ref="P10:P15" si="0">SUM(D10:N10)</f>
        <v>5</v>
      </c>
      <c r="Q10" s="29">
        <f>P10*0.5</f>
        <v>2.5</v>
      </c>
      <c r="R10" s="50">
        <v>0.5</v>
      </c>
    </row>
    <row r="11" spans="1:23" ht="36.75" customHeight="1" x14ac:dyDescent="0.15">
      <c r="A11" s="135"/>
      <c r="B11" s="100"/>
      <c r="C11" s="78" t="s">
        <v>55</v>
      </c>
      <c r="D11" s="62">
        <v>3</v>
      </c>
      <c r="E11" s="62">
        <v>2</v>
      </c>
      <c r="F11" s="62">
        <v>1</v>
      </c>
      <c r="G11" s="62">
        <v>4</v>
      </c>
      <c r="H11" s="62">
        <v>1</v>
      </c>
      <c r="I11" s="62">
        <v>3</v>
      </c>
      <c r="J11" s="62">
        <v>4</v>
      </c>
      <c r="K11" s="62">
        <v>5</v>
      </c>
      <c r="L11" s="62">
        <v>3</v>
      </c>
      <c r="M11" s="62">
        <v>2</v>
      </c>
      <c r="N11" s="62">
        <v>1</v>
      </c>
      <c r="O11" s="37"/>
      <c r="P11" s="34">
        <f t="shared" si="0"/>
        <v>29</v>
      </c>
      <c r="Q11" s="35">
        <f>P11*0.75</f>
        <v>21.75</v>
      </c>
      <c r="R11" s="49">
        <v>0.75</v>
      </c>
    </row>
    <row r="12" spans="1:23" ht="36.75" customHeight="1" x14ac:dyDescent="0.15">
      <c r="A12" s="135"/>
      <c r="B12" s="101"/>
      <c r="C12" s="79" t="s">
        <v>56</v>
      </c>
      <c r="D12" s="63">
        <v>296</v>
      </c>
      <c r="E12" s="63">
        <v>302</v>
      </c>
      <c r="F12" s="63">
        <v>321</v>
      </c>
      <c r="G12" s="63">
        <v>309</v>
      </c>
      <c r="H12" s="63">
        <v>310</v>
      </c>
      <c r="I12" s="63">
        <v>325</v>
      </c>
      <c r="J12" s="63">
        <v>326</v>
      </c>
      <c r="K12" s="63">
        <v>317</v>
      </c>
      <c r="L12" s="63">
        <v>320</v>
      </c>
      <c r="M12" s="63">
        <v>309</v>
      </c>
      <c r="N12" s="63">
        <v>313</v>
      </c>
      <c r="O12" s="38"/>
      <c r="P12" s="20">
        <f t="shared" si="0"/>
        <v>3448</v>
      </c>
      <c r="Q12" s="20">
        <f>P12</f>
        <v>3448</v>
      </c>
      <c r="R12" s="42"/>
    </row>
    <row r="13" spans="1:23" ht="34.5" customHeight="1" x14ac:dyDescent="0.15">
      <c r="A13" s="135"/>
      <c r="B13" s="102" t="s">
        <v>60</v>
      </c>
      <c r="C13" s="33" t="s">
        <v>59</v>
      </c>
      <c r="D13" s="64">
        <v>1</v>
      </c>
      <c r="E13" s="65"/>
      <c r="F13" s="66"/>
      <c r="G13" s="65">
        <v>2</v>
      </c>
      <c r="H13" s="65"/>
      <c r="I13" s="67"/>
      <c r="J13" s="66">
        <v>2</v>
      </c>
      <c r="K13" s="65"/>
      <c r="L13" s="68">
        <v>1</v>
      </c>
      <c r="M13" s="66"/>
      <c r="N13" s="65"/>
      <c r="O13" s="39"/>
      <c r="P13" s="28">
        <f t="shared" si="0"/>
        <v>6</v>
      </c>
      <c r="Q13" s="29">
        <f>P13*0.5</f>
        <v>3</v>
      </c>
      <c r="R13" s="51">
        <v>0.5</v>
      </c>
    </row>
    <row r="14" spans="1:23" ht="36.75" customHeight="1" x14ac:dyDescent="0.15">
      <c r="A14" s="135"/>
      <c r="B14" s="103"/>
      <c r="C14" s="81" t="s">
        <v>55</v>
      </c>
      <c r="D14" s="69">
        <v>2</v>
      </c>
      <c r="E14" s="62">
        <v>5</v>
      </c>
      <c r="F14" s="70">
        <v>6</v>
      </c>
      <c r="G14" s="62">
        <v>7</v>
      </c>
      <c r="H14" s="62">
        <v>9</v>
      </c>
      <c r="I14" s="71">
        <v>8</v>
      </c>
      <c r="J14" s="70">
        <v>9</v>
      </c>
      <c r="K14" s="62">
        <v>15</v>
      </c>
      <c r="L14" s="62">
        <v>12</v>
      </c>
      <c r="M14" s="70">
        <v>11</v>
      </c>
      <c r="N14" s="62">
        <v>16</v>
      </c>
      <c r="O14" s="40"/>
      <c r="P14" s="34">
        <f t="shared" si="0"/>
        <v>100</v>
      </c>
      <c r="Q14" s="35">
        <f>P14*0.75</f>
        <v>75</v>
      </c>
      <c r="R14" s="52">
        <v>0.75</v>
      </c>
    </row>
    <row r="15" spans="1:23" ht="36.75" customHeight="1" x14ac:dyDescent="0.15">
      <c r="A15" s="136"/>
      <c r="B15" s="104"/>
      <c r="C15" s="82" t="s">
        <v>56</v>
      </c>
      <c r="D15" s="72">
        <v>20</v>
      </c>
      <c r="E15" s="63">
        <v>24</v>
      </c>
      <c r="F15" s="73">
        <v>26</v>
      </c>
      <c r="G15" s="63">
        <v>31</v>
      </c>
      <c r="H15" s="63">
        <v>33</v>
      </c>
      <c r="I15" s="74">
        <v>36</v>
      </c>
      <c r="J15" s="73">
        <v>43</v>
      </c>
      <c r="K15" s="63">
        <v>49</v>
      </c>
      <c r="L15" s="63">
        <v>45</v>
      </c>
      <c r="M15" s="73">
        <v>38</v>
      </c>
      <c r="N15" s="63">
        <v>44</v>
      </c>
      <c r="O15" s="41"/>
      <c r="P15" s="20">
        <f t="shared" si="0"/>
        <v>389</v>
      </c>
      <c r="Q15" s="20">
        <f>P15</f>
        <v>389</v>
      </c>
      <c r="R15" s="42"/>
    </row>
    <row r="16" spans="1:23" ht="30" customHeight="1" x14ac:dyDescent="0.15">
      <c r="A16" s="86" t="s">
        <v>13</v>
      </c>
      <c r="B16" s="87"/>
      <c r="C16" s="88"/>
      <c r="D16" s="57">
        <f>D10*R10+D11*R11+D12*1+D13*R13+D14*R14+D15*1</f>
        <v>320.75</v>
      </c>
      <c r="E16" s="57">
        <f>E10*R10+E11*R11+E12*1+E13*R13+E14*R14+E15*1</f>
        <v>331.25</v>
      </c>
      <c r="F16" s="57">
        <f>F10*R10+F11*R11+F12*1+F13*R13+F14*R14+F15*1</f>
        <v>352.25</v>
      </c>
      <c r="G16" s="57">
        <f>G10*R10+G11*R11+G12*1+G13*R13+G14*R14+G15*1</f>
        <v>349.75</v>
      </c>
      <c r="H16" s="57">
        <f>H10*R10+H11*R11+H12*1+H13*R13+H14*R14+H15*1</f>
        <v>350.5</v>
      </c>
      <c r="I16" s="57">
        <f>I10*R10+I11*R11+I12*1+I13*R13+I14*R14+I15*1</f>
        <v>369.75</v>
      </c>
      <c r="J16" s="57">
        <f>J10*R10+J11*R11+J12*1+J13*R13+J14*R14+J15*1</f>
        <v>379.75</v>
      </c>
      <c r="K16" s="57">
        <f>K10*R10+K11*R11+K12*1+K13*R13+K14*R14+K15*1</f>
        <v>381.5</v>
      </c>
      <c r="L16" s="57">
        <f>L10*R10+L11*R11+L12*1+L13*R13+L14*R14+L15*1</f>
        <v>376.75</v>
      </c>
      <c r="M16" s="57">
        <f>M10*R10+M11*R11+M12*1+M13*R13+M14*R14+M15*1</f>
        <v>357.25</v>
      </c>
      <c r="N16" s="57">
        <f>N10*R10+N11*R11+N12*1+N13*R13+N14*R14+N15*1</f>
        <v>369.75</v>
      </c>
      <c r="O16" s="41"/>
      <c r="P16" s="41"/>
      <c r="Q16" s="41"/>
      <c r="R16" s="41"/>
      <c r="T16" s="53"/>
    </row>
    <row r="17" spans="1:23" ht="30" customHeight="1" x14ac:dyDescent="0.15">
      <c r="A17" s="98" t="s">
        <v>47</v>
      </c>
      <c r="B17" s="112"/>
      <c r="C17" s="88"/>
      <c r="D17" s="60"/>
      <c r="E17" s="75"/>
      <c r="F17" s="75"/>
      <c r="G17" s="75"/>
      <c r="H17" s="75">
        <v>0.8571428571428571</v>
      </c>
      <c r="I17" s="75"/>
      <c r="J17" s="75"/>
      <c r="K17" s="75"/>
      <c r="L17" s="75"/>
      <c r="M17" s="75">
        <v>0.8571428571428571</v>
      </c>
      <c r="N17" s="75">
        <v>0.8571428571428571</v>
      </c>
      <c r="O17" s="105" t="s">
        <v>48</v>
      </c>
      <c r="P17" s="106"/>
      <c r="Q17" s="106"/>
      <c r="R17" s="107"/>
      <c r="T17" s="54"/>
      <c r="V17" s="53"/>
      <c r="W17" s="53"/>
    </row>
    <row r="18" spans="1:23" ht="30" customHeight="1" x14ac:dyDescent="0.15">
      <c r="A18" s="98" t="s">
        <v>46</v>
      </c>
      <c r="B18" s="112"/>
      <c r="C18" s="88"/>
      <c r="D18" s="57">
        <f>IF(D17=6/7,ROUND(D16*6/7,2),D16)</f>
        <v>320.75</v>
      </c>
      <c r="E18" s="57">
        <f t="shared" ref="E18:N18" si="1">IF(E17=6/7,ROUND(E16*6/7,2),E16)</f>
        <v>331.25</v>
      </c>
      <c r="F18" s="57">
        <f t="shared" si="1"/>
        <v>352.25</v>
      </c>
      <c r="G18" s="57">
        <f t="shared" si="1"/>
        <v>349.75</v>
      </c>
      <c r="H18" s="57">
        <f t="shared" si="1"/>
        <v>300.43</v>
      </c>
      <c r="I18" s="57">
        <f t="shared" si="1"/>
        <v>369.75</v>
      </c>
      <c r="J18" s="57">
        <f t="shared" si="1"/>
        <v>379.75</v>
      </c>
      <c r="K18" s="57">
        <f t="shared" si="1"/>
        <v>381.5</v>
      </c>
      <c r="L18" s="57">
        <f t="shared" si="1"/>
        <v>376.75</v>
      </c>
      <c r="M18" s="57">
        <f t="shared" si="1"/>
        <v>306.20999999999998</v>
      </c>
      <c r="N18" s="57">
        <f t="shared" si="1"/>
        <v>316.93</v>
      </c>
      <c r="O18" s="56"/>
      <c r="P18" s="56"/>
      <c r="Q18" s="56"/>
      <c r="R18" s="56"/>
    </row>
    <row r="19" spans="1:23" ht="15" customHeight="1" x14ac:dyDescent="0.15">
      <c r="A19" s="8"/>
      <c r="B19" s="8"/>
      <c r="C19" s="32"/>
      <c r="D19" s="9"/>
      <c r="E19" s="9"/>
      <c r="F19" s="9"/>
      <c r="G19" s="9"/>
      <c r="H19" s="9"/>
      <c r="I19" s="9"/>
      <c r="J19" s="9"/>
      <c r="K19" s="9"/>
      <c r="L19" s="9"/>
      <c r="M19" s="9"/>
      <c r="N19" s="9"/>
      <c r="O19" s="10"/>
      <c r="P19" s="9"/>
      <c r="Q19" s="9"/>
      <c r="R19" s="116"/>
    </row>
    <row r="20" spans="1:23" ht="15" customHeight="1" x14ac:dyDescent="0.15">
      <c r="C20" s="22" t="s">
        <v>29</v>
      </c>
      <c r="D20" s="23"/>
      <c r="E20" s="23"/>
      <c r="F20" s="23"/>
      <c r="G20" s="23"/>
      <c r="H20" s="23"/>
      <c r="I20" s="23"/>
      <c r="J20" s="24"/>
      <c r="P20" s="9"/>
      <c r="Q20" s="26"/>
      <c r="R20" s="116"/>
    </row>
    <row r="21" spans="1:23" ht="30" customHeight="1" thickBot="1" x14ac:dyDescent="0.2">
      <c r="C21" s="89" t="s">
        <v>38</v>
      </c>
      <c r="D21" s="90"/>
      <c r="E21" s="90"/>
      <c r="F21" s="90"/>
      <c r="G21" s="90"/>
      <c r="H21" s="90"/>
      <c r="I21" s="90"/>
      <c r="J21" s="91"/>
      <c r="N21" s="92" t="s">
        <v>42</v>
      </c>
      <c r="O21" s="93"/>
      <c r="P21" s="58">
        <f>SUM(D18:N18)</f>
        <v>3785.32</v>
      </c>
      <c r="Q21" s="48" t="s">
        <v>14</v>
      </c>
      <c r="R21" s="76">
        <v>11</v>
      </c>
    </row>
    <row r="22" spans="1:23" ht="30" customHeight="1" thickBot="1" x14ac:dyDescent="0.2">
      <c r="C22" s="125" t="s">
        <v>62</v>
      </c>
      <c r="D22" s="126"/>
      <c r="E22" s="126"/>
      <c r="F22" s="126"/>
      <c r="G22" s="126"/>
      <c r="H22" s="126"/>
      <c r="I22" s="126"/>
      <c r="J22" s="127"/>
      <c r="L22" s="11"/>
      <c r="M22" s="11"/>
      <c r="N22" s="108" t="s">
        <v>15</v>
      </c>
      <c r="O22" s="109"/>
      <c r="P22" s="109"/>
      <c r="Q22" s="110">
        <f>P21/R21</f>
        <v>344.12</v>
      </c>
      <c r="R22" s="111"/>
    </row>
    <row r="23" spans="1:23" ht="11.25" customHeight="1" x14ac:dyDescent="0.15"/>
    <row r="24" spans="1:23" ht="11.25" customHeight="1" x14ac:dyDescent="0.15"/>
    <row r="25" spans="1:23" ht="17.25" customHeight="1" x14ac:dyDescent="0.15">
      <c r="A25" s="2" t="s">
        <v>30</v>
      </c>
      <c r="B25" s="2"/>
    </row>
    <row r="26" spans="1:23" ht="17.25" customHeight="1" x14ac:dyDescent="0.15">
      <c r="A26" s="2" t="s">
        <v>31</v>
      </c>
      <c r="B26" s="2"/>
    </row>
    <row r="27" spans="1:23" ht="18" customHeight="1" thickBot="1" x14ac:dyDescent="0.2">
      <c r="A27" s="1" t="s">
        <v>18</v>
      </c>
      <c r="N27" s="1" t="s">
        <v>34</v>
      </c>
    </row>
    <row r="28" spans="1:23" ht="19.5" customHeight="1" thickBot="1" x14ac:dyDescent="0.2">
      <c r="C28" s="13" t="s">
        <v>19</v>
      </c>
      <c r="D28" s="12"/>
      <c r="E28" s="12"/>
      <c r="F28" s="12"/>
      <c r="G28" s="12"/>
      <c r="H28" s="12"/>
      <c r="I28" s="12"/>
      <c r="J28" s="12"/>
      <c r="K28" s="12"/>
      <c r="L28" s="12"/>
      <c r="M28" s="14"/>
      <c r="N28" s="43" t="s">
        <v>39</v>
      </c>
      <c r="O28" s="44"/>
      <c r="P28" s="44"/>
      <c r="Q28" s="44"/>
      <c r="R28" s="45"/>
    </row>
    <row r="29" spans="1:23" ht="17.25" customHeight="1" thickTop="1" x14ac:dyDescent="0.15">
      <c r="C29" s="14"/>
      <c r="D29" s="119"/>
      <c r="E29" s="120"/>
      <c r="F29" s="115" t="s">
        <v>20</v>
      </c>
      <c r="G29" s="115"/>
      <c r="H29" s="128"/>
      <c r="I29" s="115" t="s">
        <v>21</v>
      </c>
      <c r="J29" s="15" t="s">
        <v>22</v>
      </c>
      <c r="K29" s="16"/>
      <c r="M29" s="14"/>
      <c r="N29" s="46" t="s">
        <v>52</v>
      </c>
      <c r="O29" s="32"/>
      <c r="P29" s="31" t="s">
        <v>43</v>
      </c>
      <c r="Q29" s="31"/>
      <c r="R29" s="47"/>
    </row>
    <row r="30" spans="1:23" ht="17.25" customHeight="1" x14ac:dyDescent="0.15">
      <c r="C30" s="14"/>
      <c r="D30" s="121"/>
      <c r="E30" s="122"/>
      <c r="F30" s="115"/>
      <c r="G30" s="115"/>
      <c r="H30" s="129"/>
      <c r="I30" s="115"/>
      <c r="J30" s="138">
        <f>D29*0.9*H29</f>
        <v>0</v>
      </c>
      <c r="K30" s="139"/>
      <c r="M30" s="14"/>
      <c r="N30" s="46" t="s">
        <v>35</v>
      </c>
      <c r="O30" s="32"/>
      <c r="P30" s="31" t="s">
        <v>44</v>
      </c>
      <c r="Q30" s="31"/>
      <c r="R30" s="47"/>
    </row>
    <row r="31" spans="1:23" ht="17.25" customHeight="1" thickBot="1" x14ac:dyDescent="0.2">
      <c r="C31" s="14"/>
      <c r="D31" s="123"/>
      <c r="E31" s="124"/>
      <c r="F31" s="115"/>
      <c r="G31" s="115"/>
      <c r="H31" s="130"/>
      <c r="I31" s="115"/>
      <c r="J31" s="140"/>
      <c r="K31" s="141"/>
      <c r="M31" s="14"/>
      <c r="N31" s="46" t="s">
        <v>36</v>
      </c>
      <c r="O31" s="9"/>
      <c r="P31" s="31" t="s">
        <v>45</v>
      </c>
      <c r="Q31" s="31"/>
      <c r="R31" s="47"/>
    </row>
    <row r="32" spans="1:23" ht="13.5" customHeight="1" thickTop="1" thickBot="1" x14ac:dyDescent="0.2">
      <c r="C32" s="17"/>
      <c r="D32" s="18"/>
      <c r="E32" s="19" t="s">
        <v>23</v>
      </c>
      <c r="F32" s="19"/>
      <c r="G32" s="19"/>
      <c r="H32" s="19"/>
      <c r="I32" s="19" t="s">
        <v>24</v>
      </c>
      <c r="J32" s="19"/>
      <c r="K32" s="19" t="s">
        <v>23</v>
      </c>
      <c r="L32" s="19"/>
      <c r="M32" s="14"/>
      <c r="N32" s="77"/>
      <c r="O32" s="12"/>
      <c r="P32" s="77"/>
      <c r="Q32" s="77"/>
      <c r="R32" s="12"/>
    </row>
    <row r="33" spans="3:9" ht="24" customHeight="1" thickBot="1" x14ac:dyDescent="0.2">
      <c r="C33" s="1" t="s">
        <v>49</v>
      </c>
    </row>
    <row r="34" spans="3:9" ht="24" customHeight="1" thickTop="1" thickBot="1" x14ac:dyDescent="0.2">
      <c r="C34" s="21" t="s">
        <v>16</v>
      </c>
      <c r="D34" s="113"/>
      <c r="E34" s="114"/>
      <c r="F34" s="115" t="s">
        <v>25</v>
      </c>
      <c r="G34" s="116"/>
      <c r="H34" s="117">
        <f>ROUND(D34*6/7,2)</f>
        <v>0</v>
      </c>
      <c r="I34" s="118"/>
    </row>
    <row r="35" spans="3:9" ht="12.75" customHeight="1" x14ac:dyDescent="0.15">
      <c r="D35" s="3" t="s">
        <v>26</v>
      </c>
      <c r="H35" s="1" t="s">
        <v>17</v>
      </c>
    </row>
    <row r="36" spans="3:9" ht="18" customHeight="1" x14ac:dyDescent="0.15"/>
    <row r="37" spans="3:9" ht="18" customHeight="1" x14ac:dyDescent="0.15"/>
    <row r="38" spans="3:9" ht="18" customHeight="1" x14ac:dyDescent="0.15"/>
  </sheetData>
  <mergeCells count="32">
    <mergeCell ref="D29:E31"/>
    <mergeCell ref="F29:G31"/>
    <mergeCell ref="H29:H31"/>
    <mergeCell ref="I29:I31"/>
    <mergeCell ref="J30:K31"/>
    <mergeCell ref="D34:E34"/>
    <mergeCell ref="F34:G34"/>
    <mergeCell ref="H34:I34"/>
    <mergeCell ref="A18:C18"/>
    <mergeCell ref="R19:R20"/>
    <mergeCell ref="C21:J21"/>
    <mergeCell ref="N21:O21"/>
    <mergeCell ref="C22:J22"/>
    <mergeCell ref="N22:P22"/>
    <mergeCell ref="Q22:R22"/>
    <mergeCell ref="Q8:Q9"/>
    <mergeCell ref="B9:C9"/>
    <mergeCell ref="B10:B12"/>
    <mergeCell ref="B13:B15"/>
    <mergeCell ref="A16:C16"/>
    <mergeCell ref="A17:C17"/>
    <mergeCell ref="O17:R17"/>
    <mergeCell ref="A2:R2"/>
    <mergeCell ref="N4:O4"/>
    <mergeCell ref="P4:R4"/>
    <mergeCell ref="N5:O5"/>
    <mergeCell ref="P5:R5"/>
    <mergeCell ref="A8:A15"/>
    <mergeCell ref="B8:C8"/>
    <mergeCell ref="D8:L8"/>
    <mergeCell ref="M8:O8"/>
    <mergeCell ref="P8:P9"/>
  </mergeCells>
  <phoneticPr fontId="2"/>
  <dataValidations count="2">
    <dataValidation type="list" showInputMessage="1" showErrorMessage="1" sqref="D17:N17">
      <formula1>$V$1:$V$2</formula1>
    </dataValidation>
    <dataValidation type="list" showInputMessage="1" showErrorMessage="1" sqref="W1:W2">
      <formula1>$W$1:$W$2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計算表（通所介護）</vt:lpstr>
      <vt:lpstr>記入例（通所介護）</vt:lpstr>
      <vt:lpstr>'計算表（通所介護）'!Print_Area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愛知県高齢福祉課介護保険指定指導グループ</dc:creator>
  <cp:lastModifiedBy>201810</cp:lastModifiedBy>
  <cp:lastPrinted>2018-11-16T00:07:30Z</cp:lastPrinted>
  <dcterms:created xsi:type="dcterms:W3CDTF">2000-01-20T06:48:53Z</dcterms:created>
  <dcterms:modified xsi:type="dcterms:W3CDTF">2018-12-26T07:22:12Z</dcterms:modified>
</cp:coreProperties>
</file>