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42pc092\Desktop\勤務表\001004508\"/>
    </mc:Choice>
  </mc:AlternateContent>
  <bookViews>
    <workbookView xWindow="31155" yWindow="585" windowWidth="24495" windowHeight="16995" tabRatio="874" activeTab="2"/>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A14" i="21" l="1"/>
  <c r="AZ14" i="21"/>
  <c r="AY14" i="21"/>
  <c r="BE14" i="20"/>
  <c r="BD14" i="20"/>
  <c r="BC14" i="20"/>
  <c r="BB12" i="21" l="1"/>
  <c r="BF12" i="20"/>
  <c r="BF12" i="10"/>
  <c r="AI225" i="20" l="1"/>
  <c r="AI224" i="20"/>
  <c r="AI223" i="20"/>
  <c r="AI222" i="20"/>
  <c r="AG225" i="20"/>
  <c r="AG224" i="20"/>
  <c r="AG223" i="20"/>
  <c r="AG222" i="20"/>
  <c r="S225" i="20"/>
  <c r="S224" i="20"/>
  <c r="S223" i="20"/>
  <c r="S222" i="20"/>
  <c r="Q225" i="20"/>
  <c r="Q224" i="20"/>
  <c r="Q223" i="20"/>
  <c r="Q222" i="20"/>
  <c r="AI85" i="10"/>
  <c r="AI83" i="10"/>
  <c r="AG85" i="10"/>
  <c r="AG83" i="10"/>
  <c r="S85" i="10"/>
  <c r="S84" i="10"/>
  <c r="Q85" i="10"/>
  <c r="Q84"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AE225" i="21" l="1"/>
  <c r="AC225" i="21"/>
  <c r="O225" i="21"/>
  <c r="M225" i="21"/>
  <c r="AE224" i="21"/>
  <c r="AC224" i="21"/>
  <c r="O224" i="21"/>
  <c r="M224" i="21"/>
  <c r="AE223" i="21"/>
  <c r="AC223" i="21"/>
  <c r="O223" i="21"/>
  <c r="M223" i="21"/>
  <c r="M222" i="21"/>
  <c r="AE222" i="21"/>
  <c r="AC222" i="21"/>
  <c r="O222" i="21"/>
  <c r="BB64" i="21"/>
  <c r="BD64" i="21" s="1"/>
  <c r="BB34" i="21"/>
  <c r="AR15" i="21"/>
  <c r="AR16" i="21" s="1"/>
  <c r="AL15" i="21"/>
  <c r="AL16" i="21" s="1"/>
  <c r="BB30" i="21"/>
  <c r="BD30" i="21" s="1"/>
  <c r="AJ15" i="21"/>
  <c r="AJ16" i="21" s="1"/>
  <c r="X15" i="21"/>
  <c r="X16" i="21" s="1"/>
  <c r="AF15" i="21"/>
  <c r="AF16" i="21" s="1"/>
  <c r="AN15" i="21"/>
  <c r="AN16" i="21" s="1"/>
  <c r="AV15" i="21"/>
  <c r="AV16" i="21" s="1"/>
  <c r="BB20" i="21"/>
  <c r="BB26" i="21"/>
  <c r="BD26" i="21" s="1"/>
  <c r="BB44" i="21"/>
  <c r="BD44" i="21" s="1"/>
  <c r="BB52" i="21"/>
  <c r="BD52" i="21" s="1"/>
  <c r="BB60" i="2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BD60" i="21" l="1"/>
  <c r="BD20" i="21"/>
  <c r="BD34" i="21"/>
  <c r="AC226" i="2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BF136" i="20" s="1"/>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AV15" i="20"/>
  <c r="AV16" i="20" s="1"/>
  <c r="AN15" i="20"/>
  <c r="AN16" i="20" s="1"/>
  <c r="AF15" i="20"/>
  <c r="AF16" i="20" s="1"/>
  <c r="BE15" i="20"/>
  <c r="BE16" i="20" s="1"/>
  <c r="BD15" i="20"/>
  <c r="BD16" i="20" s="1"/>
  <c r="BC15" i="20"/>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AA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Z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AA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Z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BF96" i="20" l="1"/>
  <c r="BF84" i="20"/>
  <c r="BF92" i="20"/>
  <c r="BF108" i="20"/>
  <c r="BF116" i="20"/>
  <c r="BF124" i="20"/>
  <c r="BF132" i="20"/>
  <c r="BF140" i="20"/>
  <c r="BF148" i="20"/>
  <c r="BF156" i="20"/>
  <c r="BF164" i="20"/>
  <c r="BF172" i="20"/>
  <c r="BF180" i="20"/>
  <c r="BF188" i="20"/>
  <c r="BF196" i="20"/>
  <c r="BF22" i="20"/>
  <c r="BF30" i="20"/>
  <c r="BF32" i="20"/>
  <c r="BF36" i="20"/>
  <c r="BF38" i="20"/>
  <c r="BF40" i="20"/>
  <c r="BF44" i="20"/>
  <c r="BF48" i="20"/>
  <c r="BF56" i="20"/>
  <c r="BF60" i="20"/>
  <c r="BF62" i="20"/>
  <c r="BF64" i="20"/>
  <c r="BF68" i="20"/>
  <c r="BF70" i="20"/>
  <c r="BF72" i="20"/>
  <c r="BF214" i="20"/>
  <c r="BF212" i="20"/>
  <c r="BF208" i="20"/>
  <c r="BF204" i="20"/>
  <c r="BF184" i="20"/>
  <c r="BF216" i="20"/>
  <c r="AI15" i="20"/>
  <c r="AI16" i="20" s="1"/>
  <c r="AY15" i="20"/>
  <c r="AY16" i="20" s="1"/>
  <c r="AB15" i="20"/>
  <c r="AB16" i="20" s="1"/>
  <c r="AJ15" i="20"/>
  <c r="AJ16" i="20" s="1"/>
  <c r="AR15" i="20"/>
  <c r="AR16" i="20" s="1"/>
  <c r="AZ15" i="20"/>
  <c r="AZ16" i="20" s="1"/>
  <c r="BF206" i="20"/>
  <c r="BF210" i="20"/>
  <c r="AA15" i="20"/>
  <c r="AA16" i="20" s="1"/>
  <c r="AQ15" i="20"/>
  <c r="AQ16" i="20" s="1"/>
  <c r="AE15" i="20"/>
  <c r="AE16" i="20" s="1"/>
  <c r="AM15" i="20"/>
  <c r="AM16" i="20" s="1"/>
  <c r="AU15" i="20"/>
  <c r="AU16" i="20" s="1"/>
  <c r="BF202" i="20"/>
  <c r="BF198" i="20"/>
  <c r="BF194" i="20"/>
  <c r="BF190" i="20"/>
  <c r="BF186" i="20"/>
  <c r="BF182" i="20"/>
  <c r="BF178" i="20"/>
  <c r="BF176" i="20"/>
  <c r="BF174" i="20"/>
  <c r="BF170" i="20"/>
  <c r="BF162" i="20"/>
  <c r="BF166" i="20"/>
  <c r="BF158" i="20"/>
  <c r="BF154" i="20"/>
  <c r="BF152" i="20"/>
  <c r="BF150" i="20"/>
  <c r="BF146" i="20"/>
  <c r="BF142" i="20"/>
  <c r="BF138" i="20"/>
  <c r="BF134" i="20"/>
  <c r="BF130" i="20"/>
  <c r="BF122" i="20"/>
  <c r="BF126" i="20"/>
  <c r="BF118" i="20"/>
  <c r="BF114" i="20"/>
  <c r="BF110" i="20"/>
  <c r="BF106" i="20"/>
  <c r="BF102" i="20"/>
  <c r="BF100" i="20"/>
  <c r="BF98" i="20"/>
  <c r="BF94" i="20"/>
  <c r="BF90" i="20"/>
  <c r="BF86" i="20"/>
  <c r="BF82" i="20"/>
  <c r="BF80" i="20"/>
  <c r="BF78" i="20"/>
  <c r="BF76" i="20"/>
  <c r="BF28" i="20"/>
  <c r="BF52" i="20"/>
  <c r="BF24" i="20"/>
  <c r="BF50" i="20"/>
  <c r="BF66" i="20"/>
  <c r="BF26" i="20"/>
  <c r="BF34" i="20"/>
  <c r="BF42" i="20"/>
  <c r="BF58" i="20"/>
  <c r="BF74" i="20"/>
  <c r="BF46" i="20"/>
  <c r="BF54" i="20"/>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BH88" i="20" s="1"/>
  <c r="AD15" i="20"/>
  <c r="AD16" i="20" s="1"/>
  <c r="AH15" i="20"/>
  <c r="AH16" i="20" s="1"/>
  <c r="AL15" i="20"/>
  <c r="AL16" i="20" s="1"/>
  <c r="AP15" i="20"/>
  <c r="AP16" i="20" s="1"/>
  <c r="AT15" i="20"/>
  <c r="AT16" i="20" s="1"/>
  <c r="AX15" i="20"/>
  <c r="AX16" i="20" s="1"/>
  <c r="AJ230" i="20"/>
  <c r="BH208" i="20" l="1"/>
  <c r="BH70" i="20"/>
  <c r="BH60" i="20"/>
  <c r="BH40" i="20"/>
  <c r="BH30" i="20"/>
  <c r="BH180" i="20"/>
  <c r="BH148" i="20"/>
  <c r="BH116" i="20"/>
  <c r="BH96" i="20"/>
  <c r="BH160" i="20"/>
  <c r="BH120" i="20"/>
  <c r="BH46" i="20"/>
  <c r="BH24" i="20"/>
  <c r="BH90" i="20"/>
  <c r="BH118" i="20"/>
  <c r="BH150" i="20"/>
  <c r="BH176" i="20"/>
  <c r="BH190" i="20"/>
  <c r="BH74" i="20"/>
  <c r="BH26" i="20"/>
  <c r="BH52" i="20"/>
  <c r="BH80" i="20"/>
  <c r="BH94" i="20"/>
  <c r="BH106" i="20"/>
  <c r="BH126" i="20"/>
  <c r="BH138" i="20"/>
  <c r="BH152" i="20"/>
  <c r="BH162" i="20"/>
  <c r="BH178" i="20"/>
  <c r="BH194" i="20"/>
  <c r="BH210" i="20"/>
  <c r="BH216" i="20"/>
  <c r="BH212" i="20"/>
  <c r="BH68" i="20"/>
  <c r="BH56" i="20"/>
  <c r="BH38" i="20"/>
  <c r="BH22" i="20"/>
  <c r="BH172" i="20"/>
  <c r="BH140" i="20"/>
  <c r="BH108" i="20"/>
  <c r="BH200" i="20"/>
  <c r="BH144" i="20"/>
  <c r="BH112" i="20"/>
  <c r="BH58" i="20"/>
  <c r="BH66" i="20"/>
  <c r="BH28" i="20"/>
  <c r="BH82" i="20"/>
  <c r="BH98" i="20"/>
  <c r="BH110" i="20"/>
  <c r="BH122" i="20"/>
  <c r="BH142" i="20"/>
  <c r="BH154" i="20"/>
  <c r="BH170" i="20"/>
  <c r="BH182" i="20"/>
  <c r="BH198" i="20"/>
  <c r="BH206" i="20"/>
  <c r="BH184" i="20"/>
  <c r="BH214" i="20"/>
  <c r="BH64" i="20"/>
  <c r="BH48" i="20"/>
  <c r="BH36" i="20"/>
  <c r="BH196" i="20"/>
  <c r="BH164" i="20"/>
  <c r="BH132" i="20"/>
  <c r="BH92" i="20"/>
  <c r="BH192" i="20"/>
  <c r="BH136" i="20"/>
  <c r="BH104" i="20"/>
  <c r="BH34" i="20"/>
  <c r="BH78" i="20"/>
  <c r="BH102" i="20"/>
  <c r="BH134" i="20"/>
  <c r="BH166" i="20"/>
  <c r="BH54" i="20"/>
  <c r="BH42" i="20"/>
  <c r="BH50" i="20"/>
  <c r="BH76" i="20"/>
  <c r="BH86" i="20"/>
  <c r="BH100" i="20"/>
  <c r="BH114" i="20"/>
  <c r="BH130" i="20"/>
  <c r="BH146" i="20"/>
  <c r="BH158" i="20"/>
  <c r="BH174" i="20"/>
  <c r="BH186" i="20"/>
  <c r="BH202" i="20"/>
  <c r="BH204" i="20"/>
  <c r="BH72" i="20"/>
  <c r="BH62" i="20"/>
  <c r="BH44" i="20"/>
  <c r="BH32" i="20"/>
  <c r="BH188" i="20"/>
  <c r="BH156" i="20"/>
  <c r="BH124" i="20"/>
  <c r="BH84" i="20"/>
  <c r="BH168" i="20"/>
  <c r="BH128" i="20"/>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W68" i="10" l="1"/>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<sst xmlns="http://schemas.openxmlformats.org/spreadsheetml/2006/main" count="2262" uniqueCount="329">
  <si>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</si>
  <si>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</si>
  <si>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</si>
  <si>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</si>
  <si>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</si>
  <si>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</si>
  <si>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</si>
  <si>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</si>
  <si>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</si>
  <si>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</si>
  <si>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</si>
  <si>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</si>
  <si>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</si>
  <si>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</si>
  <si>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</si>
  <si>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</si>
  <si>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</si>
  <si>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</si>
  <si>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</si>
  <si>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</si>
  <si>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</si>
  <si>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</si>
  <si>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</si>
  <si>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</si>
  <si>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</si>
  <si>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</si>
  <si>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</si>
  <si>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</si>
  <si>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</si>
  <si>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</si>
  <si>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</si>
  <si>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</si>
  <si>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</si>
  <si>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</si>
  <si>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</si>
  <si>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</si>
  <si>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</si>
  <si>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</si>
  <si>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</si>
  <si>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</si>
  <si>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</si>
  <si>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</si>
  <si>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</si>
  <si>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</si>
  <si>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</si>
  <si>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</si>
  <si>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</si>
  <si>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</si>
  <si>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</si>
  <si>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</si>
  <si>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</si>
  <si>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</si>
  <si>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</si>
  <si>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</si>
  <si>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</si>
  <si>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</si>
  <si>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</si>
  <si>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</si>
  <si>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</si>
  <si>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</si>
  <si>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</si>
  <si>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</si>
  <si>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</si>
  <si>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</si>
  <si>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</si>
  <si>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</si>
  <si>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</si>
  <si>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</si>
  <si>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</si>
  <si>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</si>
  <si>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</si>
  <si>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</si>
  <si>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</si>
  <si>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</si>
  <si>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</si>
  <si>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</si>
  <si>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</si>
  <si>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</si>
  <si>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</si>
  <si>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</si>
  <si>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</si>
  <si>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</si>
  <si>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</si>
  <si>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</si>
  <si>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</si>
  <si>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</si>
  <si>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</si>
  <si>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</si>
  <si>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</si>
  <si>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</si>
  <si>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</si>
  <si>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</si>
  <si>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</si>
  <si>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</si>
  <si>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</si>
  <si>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</si>
  <si>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</si>
  <si>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</si>
  <si>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</si>
  <si>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</si>
  <si>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</si>
  <si>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</si>
  <si>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</si>
  <si>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</si>
  <si>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</si>
  <si>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</si>
  <si>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</si>
  <si>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</si>
  <si>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</si>
  <si>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</si>
  <si>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</si>
  <si>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</si>
  <si>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</si>
  <si>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</si>
  <si>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</si>
  <si>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</si>
  <si>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</si>
  <si>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</si>
  <si>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</si>
  <si>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</si>
  <si>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</si>
  <si>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</si>
  <si>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</si>
  <si>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</si>
  <si>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</si>
  <si>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</si>
  <si>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</si>
  <si>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</si>
  <si>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</si>
  <si>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</si>
  <si>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</si>
  <si>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</si>
  <si>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</si>
  <si>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</si>
  <si>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</si>
  <si>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</si>
  <si>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</si>
  <si>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</si>
  <si>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</si>
  <si>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</si>
  <si>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</si>
  <si>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</si>
  <si>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</si>
  <si>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</si>
  <si>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</si>
  <si>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</si>
  <si>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</si>
  <si>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</si>
  <si>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</si>
  <si>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</si>
  <si>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</si>
  <si>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</si>
  <si>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</si>
  <si>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</si>
  <si>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</si>
  <si>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</si>
  <si>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</si>
  <si>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</si>
  <si>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</si>
  <si>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</si>
  <si>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</si>
  <si>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</si>
  <si>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</si>
  <si>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</si>
  <si>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</si>
  <si>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</si>
  <si>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</si>
  <si>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</si>
  <si>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</si>
  <si>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</si>
  <si>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</si>
  <si>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</si>
  <si>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</si>
  <si>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</si>
  <si>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</si>
  <si>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</si>
  <si>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</si>
  <si>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</si>
  <si>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</si>
  <si>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</si>
  <si>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</si>
  <si>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</si>
  <si>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</si>
  <si>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</si>
  <si>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</si>
  <si>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</si>
  <si>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</si>
  <si>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</si>
  <si>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</si>
  <si>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</si>
  <si>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</si>
  <si>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</si>
  <si>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</si>
  <si>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</si>
  <si>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</si>
  <si>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</si>
  <si>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</si>
  <si>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</si>
  <si>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</si>
  <si>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</si>
  <si>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</si>
  <si>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</si>
  <si>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</si>
  <si>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</si>
  <si>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</si>
  <si>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</si>
  <si>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</si>
  <si>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</si>
  <si>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</si>
  <si>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</si>
  <si>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</si>
  <si>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</si>
  <si>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</si>
  <si>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</si>
  <si>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</si>
  <si>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</si>
  <si>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</si>
  <si>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</si>
  <si>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</si>
  <si>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</si>
  <si>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</si>
  <si>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</si>
  <si>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</si>
  <si>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</si>
  <si>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</si>
  <si>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</si>
  <si>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</si>
  <si>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</si>
  <si>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</si>
  <si>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</si>
  <si>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</si>
  <si>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</si>
  <si>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</si>
  <si>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</si>
  <si>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</si>
  <si>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</si>
  <si>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</si>
  <si>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</si>
  <si>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</si>
  <si>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</si>
  <si>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</si>
  <si>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</si>
  <si>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</si>
  <si>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</si>
  <si>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</si>
  <si>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</si>
  <si>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</si>
  <si>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</si>
  <si>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</si>
  <si>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</si>
  <si>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</si>
  <si>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</si>
  <si>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</si>
  <si>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</si>
  <si>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</si>
  <si>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</si>
  <si>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</si>
  <si>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</si>
  <si>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</si>
  <si>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</si>
  <si>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</si>
  <si>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</si>
  <si>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</si>
  <si>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</si>
  <si>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</si>
  <si>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</si>
  <si>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</si>
  <si>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</si>
  <si>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</si>
  <si>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</si>
  <si>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</si>
  <si>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</si>
  <si>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</si>
  <si>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</si>
  <si>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</si>
  <si>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</si>
  <si>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</si>
  <si>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</si>
  <si>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</si>
  <si>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</si>
  <si>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</si>
  <si>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</si>
  <si>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</si>
  <si>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</si>
  <si>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</si>
  <si>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</si>
  <si>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</si>
  <si>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</si>
  <si>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</si>
  <si>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</si>
  <si>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</si>
  <si>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</si>
  <si>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</si>
  <si>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</si>
  <si>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</si>
  <si>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</si>
  <si>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</si>
  <si>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</si>
  <si>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</si>
  <si>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</si>
  <si>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</si>
  <si>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</si>
  <si>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</si>
  <si>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</si>
  <si>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</si>
  <si>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</si>
  <si>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</si>
  <si>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</si>
  <si>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</si>
  <si>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</si>
  <si>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</si>
  <si>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</si>
  <si>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</si>
  <si>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</si>
  <si>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</si>
  <si>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</si>
  <si>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</si>
  <si>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</si>
  <si>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</si>
  <si>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</si>
  <si>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</si>
  <si>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</si>
  <si>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</si>
  <si>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</si>
  <si>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</si>
  <si>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</si>
  <si>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</si>
  <si>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暦月</t>
  </si>
  <si>
    <t>実績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</si>
</sst>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view="pageBreakPreview" zoomScale="75" zoomScaleNormal="55" zoomScaleSheetLayoutView="75" workbookViewId="0">
      <selection activeCell="AE26" sqref="AE26"/>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3</v>
      </c>
      <c r="AH2" s="391"/>
      <c r="AI2" s="142" t="s">
        <v>28</v>
      </c>
      <c r="AJ2" s="392">
        <f>IF(AG2=0,"",YEAR(DATE(2018+AG2,1,1)))</f>
        <v>2021</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4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tabSelected="1" view="pageBreakPreview" topLeftCell="AE1" zoomScale="75" zoomScaleNormal="55" zoomScaleSheetLayoutView="75" workbookViewId="0">
      <selection activeCell="BA21" sqref="BA2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322</v>
      </c>
      <c r="D1" s="5"/>
      <c r="E1" s="5"/>
      <c r="F1" s="5"/>
      <c r="G1" s="5"/>
      <c r="H1" s="5"/>
      <c r="I1" s="5"/>
      <c r="J1" s="5"/>
      <c r="M1" s="7" t="s">
        <v>0</v>
      </c>
      <c r="P1" s="5"/>
      <c r="Q1" s="5"/>
      <c r="R1" s="5"/>
      <c r="S1" s="5"/>
      <c r="T1" s="5"/>
      <c r="U1" s="5"/>
      <c r="V1" s="5"/>
      <c r="W1" s="5"/>
      <c r="AS1" s="9" t="s">
        <v>30</v>
      </c>
      <c r="AT1" s="389" t="s">
        <v>217</v>
      </c>
      <c r="AU1" s="390"/>
      <c r="AV1" s="390"/>
      <c r="AW1" s="390"/>
      <c r="AX1" s="390"/>
      <c r="AY1" s="390"/>
      <c r="AZ1" s="390"/>
      <c r="BA1" s="390"/>
      <c r="BB1" s="390"/>
      <c r="BC1" s="390"/>
      <c r="BD1" s="390"/>
      <c r="BE1" s="390"/>
      <c r="BF1" s="390"/>
      <c r="BG1" s="390"/>
      <c r="BH1" s="390"/>
      <c r="BI1" s="390"/>
      <c r="BJ1" s="9" t="s">
        <v>2</v>
      </c>
    </row>
    <row r="2" spans="2:67" s="8" customFormat="1" ht="20.25" customHeight="1" x14ac:dyDescent="0.4">
      <c r="J2" s="7"/>
      <c r="M2" s="7"/>
      <c r="N2" s="7"/>
      <c r="P2" s="9"/>
      <c r="Q2" s="9"/>
      <c r="R2" s="9"/>
      <c r="S2" s="9"/>
      <c r="T2" s="9"/>
      <c r="U2" s="9"/>
      <c r="V2" s="9"/>
      <c r="W2" s="9"/>
      <c r="AB2" s="142" t="s">
        <v>27</v>
      </c>
      <c r="AC2" s="391">
        <v>3</v>
      </c>
      <c r="AD2" s="391"/>
      <c r="AE2" s="142" t="s">
        <v>28</v>
      </c>
      <c r="AF2" s="392">
        <f>IF(AC2=0,"",YEAR(DATE(2018+AC2,1,1)))</f>
        <v>2021</v>
      </c>
      <c r="AG2" s="392"/>
      <c r="AH2" s="143" t="s">
        <v>29</v>
      </c>
      <c r="AI2" s="143" t="s">
        <v>1</v>
      </c>
      <c r="AJ2" s="391">
        <v>5</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3" t="s">
        <v>327</v>
      </c>
      <c r="BF3" s="262"/>
      <c r="BG3" s="262"/>
      <c r="BH3" s="394"/>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328</v>
      </c>
      <c r="BF4" s="262"/>
      <c r="BG4" s="262"/>
      <c r="BH4" s="394"/>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31</v>
      </c>
      <c r="BF8" s="388"/>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(10)1か月の勤務時間数　合計</v>
      </c>
      <c r="BC12" s="346"/>
      <c r="BD12" s="351" t="s">
        <v>289</v>
      </c>
      <c r="BE12" s="352"/>
      <c r="BF12" s="357" t="s">
        <v>290</v>
      </c>
      <c r="BG12" s="229"/>
      <c r="BH12" s="229"/>
      <c r="BI12" s="229"/>
      <c r="BJ12" s="358"/>
    </row>
    <row r="13" spans="2:67" ht="20.25" customHeight="1" x14ac:dyDescent="0.4">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f>IF($BE$3="暦月",IF(DAY(DATE($AF$2,$AJ$2,29))=29,29,""),"")</f>
        <v>29</v>
      </c>
      <c r="AZ14" s="218">
        <f>IF($BE$3="暦月",IF(DAY(DATE($AF$2,$AJ$2,30))=30,30,""),"")</f>
        <v>30</v>
      </c>
      <c r="BA14" s="155">
        <f>IF($BE$3="暦月",IF(DAY(DATE($AF$2,$AJ$2,31))=31,31,""),"")</f>
        <v>31</v>
      </c>
      <c r="BB14" s="347"/>
      <c r="BC14" s="348"/>
      <c r="BD14" s="353"/>
      <c r="BE14" s="354"/>
      <c r="BF14" s="359"/>
      <c r="BG14" s="232"/>
      <c r="BH14" s="232"/>
      <c r="BI14" s="232"/>
      <c r="BJ14" s="360"/>
    </row>
    <row r="15" spans="2:67" ht="20.25" hidden="1" customHeight="1" x14ac:dyDescent="0.4">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7</v>
      </c>
      <c r="X15" s="151">
        <f>WEEKDAY(DATE($AF$2,$AJ$2,2))</f>
        <v>1</v>
      </c>
      <c r="Y15" s="151">
        <f>WEEKDAY(DATE($AF$2,$AJ$2,3))</f>
        <v>2</v>
      </c>
      <c r="Z15" s="151">
        <f>WEEKDAY(DATE($AF$2,$AJ$2,4))</f>
        <v>3</v>
      </c>
      <c r="AA15" s="151">
        <f>WEEKDAY(DATE($AF$2,$AJ$2,5))</f>
        <v>4</v>
      </c>
      <c r="AB15" s="151">
        <f>WEEKDAY(DATE($AF$2,$AJ$2,6))</f>
        <v>5</v>
      </c>
      <c r="AC15" s="152">
        <f>WEEKDAY(DATE($AF$2,$AJ$2,7))</f>
        <v>6</v>
      </c>
      <c r="AD15" s="153">
        <f>WEEKDAY(DATE($AF$2,$AJ$2,8))</f>
        <v>7</v>
      </c>
      <c r="AE15" s="151">
        <f>WEEKDAY(DATE($AF$2,$AJ$2,9))</f>
        <v>1</v>
      </c>
      <c r="AF15" s="151">
        <f>WEEKDAY(DATE($AF$2,$AJ$2,10))</f>
        <v>2</v>
      </c>
      <c r="AG15" s="151">
        <f>WEEKDAY(DATE($AF$2,$AJ$2,11))</f>
        <v>3</v>
      </c>
      <c r="AH15" s="151">
        <f>WEEKDAY(DATE($AF$2,$AJ$2,12))</f>
        <v>4</v>
      </c>
      <c r="AI15" s="151">
        <f>WEEKDAY(DATE($AF$2,$AJ$2,13))</f>
        <v>5</v>
      </c>
      <c r="AJ15" s="152">
        <f>WEEKDAY(DATE($AF$2,$AJ$2,14))</f>
        <v>6</v>
      </c>
      <c r="AK15" s="153">
        <f>WEEKDAY(DATE($AF$2,$AJ$2,15))</f>
        <v>7</v>
      </c>
      <c r="AL15" s="151">
        <f>WEEKDAY(DATE($AF$2,$AJ$2,16))</f>
        <v>1</v>
      </c>
      <c r="AM15" s="151">
        <f>WEEKDAY(DATE($AF$2,$AJ$2,17))</f>
        <v>2</v>
      </c>
      <c r="AN15" s="151">
        <f>WEEKDAY(DATE($AF$2,$AJ$2,18))</f>
        <v>3</v>
      </c>
      <c r="AO15" s="151">
        <f>WEEKDAY(DATE($AF$2,$AJ$2,19))</f>
        <v>4</v>
      </c>
      <c r="AP15" s="151">
        <f>WEEKDAY(DATE($AF$2,$AJ$2,20))</f>
        <v>5</v>
      </c>
      <c r="AQ15" s="152">
        <f>WEEKDAY(DATE($AF$2,$AJ$2,21))</f>
        <v>6</v>
      </c>
      <c r="AR15" s="153">
        <f>WEEKDAY(DATE($AF$2,$AJ$2,22))</f>
        <v>7</v>
      </c>
      <c r="AS15" s="151">
        <f>WEEKDAY(DATE($AF$2,$AJ$2,23))</f>
        <v>1</v>
      </c>
      <c r="AT15" s="151">
        <f>WEEKDAY(DATE($AF$2,$AJ$2,24))</f>
        <v>2</v>
      </c>
      <c r="AU15" s="151">
        <f>WEEKDAY(DATE($AF$2,$AJ$2,25))</f>
        <v>3</v>
      </c>
      <c r="AV15" s="151">
        <f>WEEKDAY(DATE($AF$2,$AJ$2,26))</f>
        <v>4</v>
      </c>
      <c r="AW15" s="151">
        <f>WEEKDAY(DATE($AF$2,$AJ$2,27))</f>
        <v>5</v>
      </c>
      <c r="AX15" s="152">
        <f>WEEKDAY(DATE($AF$2,$AJ$2,28))</f>
        <v>6</v>
      </c>
      <c r="AY15" s="153">
        <f>IF(AY14=29,WEEKDAY(DATE($AF$2,$AJ$2,29)),0)</f>
        <v>7</v>
      </c>
      <c r="AZ15" s="151">
        <f>IF(AZ14=30,WEEKDAY(DATE($AF$2,$AJ$2,30)),0)</f>
        <v>1</v>
      </c>
      <c r="BA15" s="152">
        <f>IF(BA14=31,WEEKDAY(DATE($AF$2,$AJ$2,31)),0)</f>
        <v>2</v>
      </c>
      <c r="BB15" s="347"/>
      <c r="BC15" s="348"/>
      <c r="BD15" s="353"/>
      <c r="BE15" s="354"/>
      <c r="BF15" s="359"/>
      <c r="BG15" s="232"/>
      <c r="BH15" s="232"/>
      <c r="BI15" s="232"/>
      <c r="BJ15" s="360"/>
    </row>
    <row r="16" spans="2:67" ht="20.25" customHeight="1" thickBot="1" x14ac:dyDescent="0.4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土</v>
      </c>
      <c r="X16" s="157" t="str">
        <f t="shared" ref="X16:AX16" si="0">IF(X15=1,"日",IF(X15=2,"月",IF(X15=3,"火",IF(X15=4,"水",IF(X15=5,"木",IF(X15=6,"金","土"))))))</f>
        <v>日</v>
      </c>
      <c r="Y16" s="157" t="str">
        <f t="shared" si="0"/>
        <v>月</v>
      </c>
      <c r="Z16" s="157" t="str">
        <f t="shared" si="0"/>
        <v>火</v>
      </c>
      <c r="AA16" s="157" t="str">
        <f t="shared" si="0"/>
        <v>水</v>
      </c>
      <c r="AB16" s="157" t="str">
        <f t="shared" si="0"/>
        <v>木</v>
      </c>
      <c r="AC16" s="158" t="str">
        <f t="shared" si="0"/>
        <v>金</v>
      </c>
      <c r="AD16" s="159" t="str">
        <f>IF(AD15=1,"日",IF(AD15=2,"月",IF(AD15=3,"火",IF(AD15=4,"水",IF(AD15=5,"木",IF(AD15=6,"金","土"))))))</f>
        <v>土</v>
      </c>
      <c r="AE16" s="157" t="str">
        <f t="shared" si="0"/>
        <v>日</v>
      </c>
      <c r="AF16" s="157" t="str">
        <f t="shared" si="0"/>
        <v>月</v>
      </c>
      <c r="AG16" s="157" t="str">
        <f t="shared" si="0"/>
        <v>火</v>
      </c>
      <c r="AH16" s="157" t="str">
        <f t="shared" si="0"/>
        <v>水</v>
      </c>
      <c r="AI16" s="157" t="str">
        <f t="shared" si="0"/>
        <v>木</v>
      </c>
      <c r="AJ16" s="158" t="str">
        <f t="shared" si="0"/>
        <v>金</v>
      </c>
      <c r="AK16" s="159" t="str">
        <f>IF(AK15=1,"日",IF(AK15=2,"月",IF(AK15=3,"火",IF(AK15=4,"水",IF(AK15=5,"木",IF(AK15=6,"金","土"))))))</f>
        <v>土</v>
      </c>
      <c r="AL16" s="157" t="str">
        <f t="shared" si="0"/>
        <v>日</v>
      </c>
      <c r="AM16" s="157" t="str">
        <f t="shared" si="0"/>
        <v>月</v>
      </c>
      <c r="AN16" s="157" t="str">
        <f t="shared" si="0"/>
        <v>火</v>
      </c>
      <c r="AO16" s="157" t="str">
        <f t="shared" si="0"/>
        <v>水</v>
      </c>
      <c r="AP16" s="157" t="str">
        <f t="shared" si="0"/>
        <v>木</v>
      </c>
      <c r="AQ16" s="158" t="str">
        <f t="shared" si="0"/>
        <v>金</v>
      </c>
      <c r="AR16" s="159" t="str">
        <f>IF(AR15=1,"日",IF(AR15=2,"月",IF(AR15=3,"火",IF(AR15=4,"水",IF(AR15=5,"木",IF(AR15=6,"金","土"))))))</f>
        <v>土</v>
      </c>
      <c r="AS16" s="157" t="str">
        <f t="shared" si="0"/>
        <v>日</v>
      </c>
      <c r="AT16" s="157" t="str">
        <f t="shared" si="0"/>
        <v>月</v>
      </c>
      <c r="AU16" s="157" t="str">
        <f t="shared" si="0"/>
        <v>火</v>
      </c>
      <c r="AV16" s="157" t="str">
        <f t="shared" si="0"/>
        <v>水</v>
      </c>
      <c r="AW16" s="157" t="str">
        <f t="shared" si="0"/>
        <v>木</v>
      </c>
      <c r="AX16" s="158" t="str">
        <f t="shared" si="0"/>
        <v>金</v>
      </c>
      <c r="AY16" s="157" t="str">
        <f>IF(AY15=1,"日",IF(AY15=2,"月",IF(AY15=3,"火",IF(AY15=4,"水",IF(AY15=5,"木",IF(AY15=6,"金",IF(AY15=0,"","土")))))))</f>
        <v>土</v>
      </c>
      <c r="AZ16" s="157" t="str">
        <f>IF(AZ15=1,"日",IF(AZ15=2,"月",IF(AZ15=3,"火",IF(AZ15=4,"水",IF(AZ15=5,"木",IF(AZ15=6,"金",IF(AZ15=0,"","土")))))))</f>
        <v>日</v>
      </c>
      <c r="BA16" s="157" t="str">
        <f>IF(BA15=1,"日",IF(BA15=2,"月",IF(BA15=3,"火",IF(BA15=4,"水",IF(BA15=5,"木",IF(BA15=6,"金",IF(BA15=0,"","土")))))))</f>
        <v>月</v>
      </c>
      <c r="BB16" s="349"/>
      <c r="BC16" s="350"/>
      <c r="BD16" s="355"/>
      <c r="BE16" s="356"/>
      <c r="BF16" s="361"/>
      <c r="BG16" s="235"/>
      <c r="BH16" s="235"/>
      <c r="BI16" s="235"/>
      <c r="BJ16" s="362"/>
    </row>
    <row r="17" spans="2:62" ht="20.25" customHeight="1" x14ac:dyDescent="0.4">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4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topLeftCell="AI1" zoomScale="75" zoomScaleNormal="55" zoomScaleSheetLayoutView="75" workbookViewId="0">
      <selection activeCell="AN4" sqref="AN4"/>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3</v>
      </c>
      <c r="AH2" s="391"/>
      <c r="AI2" s="142" t="s">
        <v>28</v>
      </c>
      <c r="AJ2" s="392">
        <f>IF(AG2=0,"",YEAR(DATE(2018+AG2,1,1)))</f>
        <v>2021</v>
      </c>
      <c r="AK2" s="392"/>
      <c r="AL2" s="143" t="s">
        <v>29</v>
      </c>
      <c r="AM2" s="143" t="s">
        <v>1</v>
      </c>
      <c r="AN2" s="391">
        <v>5</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327</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328</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31</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(12)1か月の勤務時間数　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f>IF($BI$3="暦月",IF(DAY(DATE($AJ$2,$AN$2,29))=29,29,""),"")</f>
        <v>29</v>
      </c>
      <c r="BD14" s="182">
        <f>IF($BI$3="暦月",IF(DAY(DATE($AJ$2,$AN$2,30))=30,30,""),"")</f>
        <v>30</v>
      </c>
      <c r="BE14" s="155">
        <f>IF($BI$3="暦月",IF(DAY(DATE($AJ$2,$AN$2,31))=31,31,""),"")</f>
        <v>31</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7</v>
      </c>
      <c r="AB15" s="151">
        <f>WEEKDAY(DATE($AJ$2,$AN$2,2))</f>
        <v>1</v>
      </c>
      <c r="AC15" s="151">
        <f>WEEKDAY(DATE($AJ$2,$AN$2,3))</f>
        <v>2</v>
      </c>
      <c r="AD15" s="151">
        <f>WEEKDAY(DATE($AJ$2,$AN$2,4))</f>
        <v>3</v>
      </c>
      <c r="AE15" s="151">
        <f>WEEKDAY(DATE($AJ$2,$AN$2,5))</f>
        <v>4</v>
      </c>
      <c r="AF15" s="151">
        <f>WEEKDAY(DATE($AJ$2,$AN$2,6))</f>
        <v>5</v>
      </c>
      <c r="AG15" s="152">
        <f>WEEKDAY(DATE($AJ$2,$AN$2,7))</f>
        <v>6</v>
      </c>
      <c r="AH15" s="153">
        <f>WEEKDAY(DATE($AJ$2,$AN$2,8))</f>
        <v>7</v>
      </c>
      <c r="AI15" s="151">
        <f>WEEKDAY(DATE($AJ$2,$AN$2,9))</f>
        <v>1</v>
      </c>
      <c r="AJ15" s="151">
        <f>WEEKDAY(DATE($AJ$2,$AN$2,10))</f>
        <v>2</v>
      </c>
      <c r="AK15" s="151">
        <f>WEEKDAY(DATE($AJ$2,$AN$2,11))</f>
        <v>3</v>
      </c>
      <c r="AL15" s="151">
        <f>WEEKDAY(DATE($AJ$2,$AN$2,12))</f>
        <v>4</v>
      </c>
      <c r="AM15" s="151">
        <f>WEEKDAY(DATE($AJ$2,$AN$2,13))</f>
        <v>5</v>
      </c>
      <c r="AN15" s="152">
        <f>WEEKDAY(DATE($AJ$2,$AN$2,14))</f>
        <v>6</v>
      </c>
      <c r="AO15" s="153">
        <f>WEEKDAY(DATE($AJ$2,$AN$2,15))</f>
        <v>7</v>
      </c>
      <c r="AP15" s="151">
        <f>WEEKDAY(DATE($AJ$2,$AN$2,16))</f>
        <v>1</v>
      </c>
      <c r="AQ15" s="151">
        <f>WEEKDAY(DATE($AJ$2,$AN$2,17))</f>
        <v>2</v>
      </c>
      <c r="AR15" s="151">
        <f>WEEKDAY(DATE($AJ$2,$AN$2,18))</f>
        <v>3</v>
      </c>
      <c r="AS15" s="151">
        <f>WEEKDAY(DATE($AJ$2,$AN$2,19))</f>
        <v>4</v>
      </c>
      <c r="AT15" s="151">
        <f>WEEKDAY(DATE($AJ$2,$AN$2,20))</f>
        <v>5</v>
      </c>
      <c r="AU15" s="152">
        <f>WEEKDAY(DATE($AJ$2,$AN$2,21))</f>
        <v>6</v>
      </c>
      <c r="AV15" s="153">
        <f>WEEKDAY(DATE($AJ$2,$AN$2,22))</f>
        <v>7</v>
      </c>
      <c r="AW15" s="151">
        <f>WEEKDAY(DATE($AJ$2,$AN$2,23))</f>
        <v>1</v>
      </c>
      <c r="AX15" s="151">
        <f>WEEKDAY(DATE($AJ$2,$AN$2,24))</f>
        <v>2</v>
      </c>
      <c r="AY15" s="151">
        <f>WEEKDAY(DATE($AJ$2,$AN$2,25))</f>
        <v>3</v>
      </c>
      <c r="AZ15" s="151">
        <f>WEEKDAY(DATE($AJ$2,$AN$2,26))</f>
        <v>4</v>
      </c>
      <c r="BA15" s="151">
        <f>WEEKDAY(DATE($AJ$2,$AN$2,27))</f>
        <v>5</v>
      </c>
      <c r="BB15" s="152">
        <f>WEEKDAY(DATE($AJ$2,$AN$2,28))</f>
        <v>6</v>
      </c>
      <c r="BC15" s="153">
        <f>IF(BC14=29,WEEKDAY(DATE($AJ$2,$AN$2,29)),0)</f>
        <v>7</v>
      </c>
      <c r="BD15" s="151">
        <f>IF(BD14=30,WEEKDAY(DATE($AJ$2,$AN$2,30)),0)</f>
        <v>1</v>
      </c>
      <c r="BE15" s="152">
        <f>IF(BE14=31,WEEKDAY(DATE($AJ$2,$AN$2,31)),0)</f>
        <v>2</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土</v>
      </c>
      <c r="AB16" s="157" t="str">
        <f t="shared" ref="AB16:BB16" si="0">IF(AB15=1,"日",IF(AB15=2,"月",IF(AB15=3,"火",IF(AB15=4,"水",IF(AB15=5,"木",IF(AB15=6,"金","土"))))))</f>
        <v>日</v>
      </c>
      <c r="AC16" s="157" t="str">
        <f t="shared" si="0"/>
        <v>月</v>
      </c>
      <c r="AD16" s="157" t="str">
        <f t="shared" si="0"/>
        <v>火</v>
      </c>
      <c r="AE16" s="157" t="str">
        <f t="shared" si="0"/>
        <v>水</v>
      </c>
      <c r="AF16" s="157" t="str">
        <f t="shared" si="0"/>
        <v>木</v>
      </c>
      <c r="AG16" s="158" t="str">
        <f t="shared" si="0"/>
        <v>金</v>
      </c>
      <c r="AH16" s="159" t="str">
        <f>IF(AH15=1,"日",IF(AH15=2,"月",IF(AH15=3,"火",IF(AH15=4,"水",IF(AH15=5,"木",IF(AH15=6,"金","土"))))))</f>
        <v>土</v>
      </c>
      <c r="AI16" s="157" t="str">
        <f t="shared" si="0"/>
        <v>日</v>
      </c>
      <c r="AJ16" s="157" t="str">
        <f t="shared" si="0"/>
        <v>月</v>
      </c>
      <c r="AK16" s="157" t="str">
        <f t="shared" si="0"/>
        <v>火</v>
      </c>
      <c r="AL16" s="157" t="str">
        <f t="shared" si="0"/>
        <v>水</v>
      </c>
      <c r="AM16" s="157" t="str">
        <f t="shared" si="0"/>
        <v>木</v>
      </c>
      <c r="AN16" s="158" t="str">
        <f t="shared" si="0"/>
        <v>金</v>
      </c>
      <c r="AO16" s="159" t="str">
        <f>IF(AO15=1,"日",IF(AO15=2,"月",IF(AO15=3,"火",IF(AO15=4,"水",IF(AO15=5,"木",IF(AO15=6,"金","土"))))))</f>
        <v>土</v>
      </c>
      <c r="AP16" s="157" t="str">
        <f t="shared" si="0"/>
        <v>日</v>
      </c>
      <c r="AQ16" s="157" t="str">
        <f t="shared" si="0"/>
        <v>月</v>
      </c>
      <c r="AR16" s="157" t="str">
        <f t="shared" si="0"/>
        <v>火</v>
      </c>
      <c r="AS16" s="157" t="str">
        <f t="shared" si="0"/>
        <v>水</v>
      </c>
      <c r="AT16" s="157" t="str">
        <f t="shared" si="0"/>
        <v>木</v>
      </c>
      <c r="AU16" s="158" t="str">
        <f t="shared" si="0"/>
        <v>金</v>
      </c>
      <c r="AV16" s="159" t="str">
        <f>IF(AV15=1,"日",IF(AV15=2,"月",IF(AV15=3,"火",IF(AV15=4,"水",IF(AV15=5,"木",IF(AV15=6,"金","土"))))))</f>
        <v>土</v>
      </c>
      <c r="AW16" s="157" t="str">
        <f t="shared" si="0"/>
        <v>日</v>
      </c>
      <c r="AX16" s="157" t="str">
        <f t="shared" si="0"/>
        <v>月</v>
      </c>
      <c r="AY16" s="157" t="str">
        <f t="shared" si="0"/>
        <v>火</v>
      </c>
      <c r="AZ16" s="157" t="str">
        <f t="shared" si="0"/>
        <v>水</v>
      </c>
      <c r="BA16" s="157" t="str">
        <f t="shared" si="0"/>
        <v>木</v>
      </c>
      <c r="BB16" s="158" t="str">
        <f t="shared" si="0"/>
        <v>金</v>
      </c>
      <c r="BC16" s="157" t="str">
        <f>IF(BC15=1,"日",IF(BC15=2,"月",IF(BC15=3,"火",IF(BC15=4,"水",IF(BC15=5,"木",IF(BC15=6,"金",IF(BC15=0,"","土")))))))</f>
        <v>土</v>
      </c>
      <c r="BD16" s="157" t="str">
        <f>IF(BD15=1,"日",IF(BD15=2,"月",IF(BD15=3,"火",IF(BD15=4,"水",IF(BD15=5,"木",IF(BD15=6,"金",IF(BD15=0,"","土")))))))</f>
        <v>日</v>
      </c>
      <c r="BE16" s="157" t="str">
        <f>IF(BE15=1,"日",IF(BE15=2,"月",IF(BE15=3,"火",IF(BE15=4,"水",IF(BE15=5,"木",IF(BE15=6,"金",IF(BE15=0,"","土")))))))</f>
        <v>月</v>
      </c>
      <c r="BF16" s="349"/>
      <c r="BG16" s="350"/>
      <c r="BH16" s="355"/>
      <c r="BI16" s="356"/>
      <c r="BJ16" s="361"/>
      <c r="BK16" s="235"/>
      <c r="BL16" s="235"/>
      <c r="BM16" s="235"/>
      <c r="BN16" s="362"/>
    </row>
    <row r="17" spans="2:66" ht="20.25" customHeight="1" x14ac:dyDescent="0.4">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4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4"/>
  <sheetViews>
    <sheetView zoomScale="75" zoomScaleNormal="75" workbookViewId="0">
      <selection activeCell="Q16" sqref="Q16"/>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323</v>
      </c>
      <c r="D49" s="86"/>
    </row>
    <row r="50" spans="3:4" x14ac:dyDescent="0.4">
      <c r="C50" s="86" t="s">
        <v>324</v>
      </c>
      <c r="D50" s="86"/>
    </row>
    <row r="51" spans="3:4" x14ac:dyDescent="0.4">
      <c r="C51" s="86" t="s">
        <v>325</v>
      </c>
      <c r="D51" s="86"/>
    </row>
    <row r="52" spans="3:4" x14ac:dyDescent="0.4">
      <c r="C52" s="86" t="s">
        <v>326</v>
      </c>
      <c r="D52" s="86"/>
    </row>
    <row r="53" spans="3:4" x14ac:dyDescent="0.4">
      <c r="C53" s="86" t="s">
        <v>237</v>
      </c>
      <c r="D53" s="86"/>
    </row>
    <row r="54" spans="3:4" x14ac:dyDescent="0.4">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F13" sqref="F13"/>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201810</cp:lastModifiedBy>
  <dcterms:modified xsi:type="dcterms:W3CDTF">2023-01-31T05:45:00Z</dcterms:modified>
</cp:coreProperties>
</file>