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18pc114\Desktop\（笠原）個人ファイル\"/>
    </mc:Choice>
  </mc:AlternateContent>
  <xr:revisionPtr revIDLastSave="102" documentId="11_3240C16551BBB2A1B24FDF41323D723208C639DA" xr6:coauthVersionLast="47" xr6:coauthVersionMax="47" xr10:uidLastSave="{43F8E742-66CC-40DD-B1C9-C834FCDF082F}"/>
  <bookViews>
    <workbookView xWindow="240" yWindow="45" windowWidth="9405" windowHeight="6495" xr2:uid="{00000000-000D-0000-FFFF-FFFF00000000}"/>
  </bookViews>
  <sheets>
    <sheet name="発生状況" sheetId="19" r:id="rId1"/>
    <sheet name="発生状況（記入例）" sheetId="15" r:id="rId2"/>
    <sheet name="リスト" sheetId="20" r:id="rId3"/>
    <sheet name="集計" sheetId="18" state="hidden" r:id="rId4"/>
  </sheets>
  <definedNames>
    <definedName name="その他">#REF!</definedName>
    <definedName name="高齢">#REF!</definedName>
    <definedName name="高齢者・障害者施設">#REF!</definedName>
    <definedName name="高齢者施設">#REF!</definedName>
    <definedName name="児童婦人">#REF!</definedName>
    <definedName name="障害">#REF!</definedName>
    <definedName name="病院" localSheetId="3">集計!$D$9</definedName>
    <definedName name="病院">#REF!</definedName>
    <definedName name="保育園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15" l="1" a="1"/>
  <c r="L5" i="15"/>
  <c r="K5" i="15" a="1"/>
  <c r="K5" i="15"/>
  <c r="J5" i="15" a="1"/>
  <c r="J5" i="15"/>
  <c r="I5" i="15" a="1"/>
  <c r="I5" i="15"/>
  <c r="H5" i="15" a="1"/>
  <c r="H5" i="15"/>
  <c r="G5" i="15" a="1"/>
  <c r="G5" i="15"/>
  <c r="F5" i="15" a="1"/>
  <c r="F5" i="15"/>
  <c r="E5" i="15" a="1"/>
  <c r="E5" i="15"/>
  <c r="D5" i="15" a="1"/>
  <c r="D5" i="15"/>
  <c r="C5" i="15" a="1"/>
  <c r="C5" i="15"/>
  <c r="L5" i="19" a="1"/>
  <c r="L5" i="19"/>
  <c r="K5" i="19" a="1"/>
  <c r="K5" i="19"/>
  <c r="J5" i="19" a="1"/>
  <c r="J5" i="19"/>
  <c r="I5" i="19" a="1"/>
  <c r="I5" i="19"/>
  <c r="H5" i="19" a="1"/>
  <c r="H5" i="19"/>
  <c r="G5" i="19" a="1"/>
  <c r="G5" i="19"/>
  <c r="F5" i="19" a="1"/>
  <c r="F5" i="19"/>
  <c r="E5" i="19" a="1"/>
  <c r="E5" i="19"/>
  <c r="D5" i="19" a="1"/>
  <c r="D5" i="19"/>
  <c r="C5" i="19" a="1"/>
  <c r="C5" i="19"/>
  <c r="A7" i="19"/>
  <c r="AH67" i="19"/>
  <c r="AE67" i="19"/>
  <c r="AH66" i="19"/>
  <c r="AE66" i="19"/>
  <c r="AH65" i="19"/>
  <c r="AE65" i="19"/>
  <c r="AH64" i="19"/>
  <c r="AE64" i="19"/>
  <c r="M64" i="19"/>
  <c r="AH63" i="19"/>
  <c r="AE63" i="19"/>
  <c r="L63" i="19"/>
  <c r="L65" i="19" s="1"/>
  <c r="K63" i="19"/>
  <c r="K65" i="19" s="1"/>
  <c r="J63" i="19"/>
  <c r="J65" i="19" s="1"/>
  <c r="I63" i="19"/>
  <c r="I65" i="19" s="1"/>
  <c r="H63" i="19"/>
  <c r="H65" i="19" s="1"/>
  <c r="G63" i="19"/>
  <c r="G65" i="19" s="1"/>
  <c r="F63" i="19"/>
  <c r="F65" i="19" s="1"/>
  <c r="E63" i="19"/>
  <c r="E65" i="19" s="1"/>
  <c r="D63" i="19"/>
  <c r="D65" i="19" s="1"/>
  <c r="C63" i="19"/>
  <c r="AH44" i="19"/>
  <c r="AH41" i="19"/>
  <c r="AH34" i="19"/>
  <c r="AH32" i="19"/>
  <c r="AH31" i="19"/>
  <c r="AH30" i="19"/>
  <c r="AH29" i="19"/>
  <c r="AH28" i="19"/>
  <c r="AH27" i="19"/>
  <c r="AH26" i="19"/>
  <c r="AH25" i="19"/>
  <c r="AH24" i="19"/>
  <c r="AH23" i="19"/>
  <c r="AH22" i="19"/>
  <c r="AH21" i="19"/>
  <c r="AH20" i="19"/>
  <c r="AH19" i="19"/>
  <c r="AH18" i="19"/>
  <c r="AH17" i="19"/>
  <c r="AH16" i="19"/>
  <c r="AH15" i="19"/>
  <c r="AH14" i="19"/>
  <c r="AH13" i="19"/>
  <c r="AH12" i="19"/>
  <c r="AH11" i="19"/>
  <c r="AH10" i="19"/>
  <c r="AH9" i="19"/>
  <c r="AH8" i="19"/>
  <c r="AB8" i="19"/>
  <c r="M6" i="19"/>
  <c r="B6" i="19"/>
  <c r="A8" i="19" l="1"/>
  <c r="M7" i="19"/>
  <c r="B7" i="19"/>
  <c r="AB9" i="19"/>
  <c r="AD8" i="19"/>
  <c r="AE8" i="19" s="1"/>
  <c r="C65" i="19"/>
  <c r="M63" i="19"/>
  <c r="M65" i="19" s="1"/>
  <c r="L4" i="18"/>
  <c r="E4" i="18"/>
  <c r="K2" i="18"/>
  <c r="AB10" i="19" l="1"/>
  <c r="AD9" i="19"/>
  <c r="AE9" i="19" s="1"/>
  <c r="A9" i="19"/>
  <c r="M8" i="19"/>
  <c r="B8" i="19"/>
  <c r="W4" i="18"/>
  <c r="V4" i="18"/>
  <c r="X4" i="18" s="1"/>
  <c r="T4" i="18"/>
  <c r="S4" i="18"/>
  <c r="U4" i="18" s="1"/>
  <c r="N4" i="18"/>
  <c r="I4" i="18"/>
  <c r="F4" i="18"/>
  <c r="A10" i="19" l="1"/>
  <c r="M9" i="19"/>
  <c r="B9" i="19"/>
  <c r="AB11" i="19"/>
  <c r="AD10" i="19"/>
  <c r="AE10" i="19" s="1"/>
  <c r="G4" i="18"/>
  <c r="AB12" i="19" l="1"/>
  <c r="AD11" i="19"/>
  <c r="AE11" i="19" s="1"/>
  <c r="A11" i="19"/>
  <c r="M10" i="19"/>
  <c r="B10" i="19"/>
  <c r="AH67" i="15"/>
  <c r="AE67" i="15"/>
  <c r="AH66" i="15"/>
  <c r="AE66" i="15"/>
  <c r="AH65" i="15"/>
  <c r="AE65" i="15"/>
  <c r="AH64" i="15"/>
  <c r="AE64" i="15"/>
  <c r="M64" i="15"/>
  <c r="AH63" i="15"/>
  <c r="AE63" i="15"/>
  <c r="L63" i="15"/>
  <c r="L65" i="15" s="1"/>
  <c r="K63" i="15"/>
  <c r="K65" i="15" s="1"/>
  <c r="J63" i="15"/>
  <c r="J65" i="15" s="1"/>
  <c r="I63" i="15"/>
  <c r="I65" i="15" s="1"/>
  <c r="H63" i="15"/>
  <c r="H65" i="15" s="1"/>
  <c r="G63" i="15"/>
  <c r="G65" i="15" s="1"/>
  <c r="F63" i="15"/>
  <c r="F65" i="15" s="1"/>
  <c r="E63" i="15"/>
  <c r="E65" i="15" s="1"/>
  <c r="D63" i="15"/>
  <c r="D65" i="15" s="1"/>
  <c r="C63" i="15"/>
  <c r="C65" i="15" s="1"/>
  <c r="AH44" i="15"/>
  <c r="AH41" i="15"/>
  <c r="AH34" i="15"/>
  <c r="AH32" i="15"/>
  <c r="AH31" i="15"/>
  <c r="AH30" i="15"/>
  <c r="AH29" i="15"/>
  <c r="AH28" i="15"/>
  <c r="AH27" i="15"/>
  <c r="AH26" i="15"/>
  <c r="AH25" i="15"/>
  <c r="AH24" i="15"/>
  <c r="AH23" i="15"/>
  <c r="AH22" i="15"/>
  <c r="AH21" i="15"/>
  <c r="AH20" i="15"/>
  <c r="AH19" i="15"/>
  <c r="AH18" i="15"/>
  <c r="AH17" i="15"/>
  <c r="AH16" i="15"/>
  <c r="AH15" i="15"/>
  <c r="AH14" i="15"/>
  <c r="AH13" i="15"/>
  <c r="AH12" i="15"/>
  <c r="AH11" i="15"/>
  <c r="AH10" i="15"/>
  <c r="AH9" i="15"/>
  <c r="AH8" i="15"/>
  <c r="AB8" i="15"/>
  <c r="A7" i="15"/>
  <c r="M6" i="15"/>
  <c r="B6" i="15"/>
  <c r="A12" i="19" l="1"/>
  <c r="M11" i="19"/>
  <c r="B11" i="19"/>
  <c r="AB13" i="19"/>
  <c r="AD12" i="19"/>
  <c r="AE12" i="19" s="1"/>
  <c r="M7" i="15"/>
  <c r="A8" i="15"/>
  <c r="B7" i="15"/>
  <c r="AB9" i="15"/>
  <c r="AD8" i="15"/>
  <c r="AE8" i="15" s="1"/>
  <c r="AB10" i="15"/>
  <c r="AD9" i="15"/>
  <c r="AE9" i="15" s="1"/>
  <c r="B8" i="15"/>
  <c r="A9" i="15"/>
  <c r="M8" i="15"/>
  <c r="M63" i="15"/>
  <c r="M65" i="15" s="1"/>
  <c r="AB14" i="19" l="1"/>
  <c r="AD13" i="19"/>
  <c r="AE13" i="19" s="1"/>
  <c r="A13" i="19"/>
  <c r="M12" i="19"/>
  <c r="B12" i="19"/>
  <c r="AD10" i="15"/>
  <c r="AE10" i="15" s="1"/>
  <c r="AB11" i="15"/>
  <c r="M9" i="15"/>
  <c r="A10" i="15"/>
  <c r="B9" i="15"/>
  <c r="A14" i="19" l="1"/>
  <c r="M13" i="19"/>
  <c r="B13" i="19"/>
  <c r="AB15" i="19"/>
  <c r="AD14" i="19"/>
  <c r="AE14" i="19" s="1"/>
  <c r="A11" i="15"/>
  <c r="B10" i="15"/>
  <c r="M10" i="15"/>
  <c r="AD11" i="15"/>
  <c r="AE11" i="15" s="1"/>
  <c r="AB12" i="15"/>
  <c r="AB16" i="19" l="1"/>
  <c r="AD15" i="19"/>
  <c r="AE15" i="19" s="1"/>
  <c r="A15" i="19"/>
  <c r="M14" i="19"/>
  <c r="B14" i="19"/>
  <c r="AB13" i="15"/>
  <c r="AD12" i="15"/>
  <c r="AE12" i="15" s="1"/>
  <c r="M11" i="15"/>
  <c r="A12" i="15"/>
  <c r="B11" i="15"/>
  <c r="A16" i="19" l="1"/>
  <c r="M15" i="19"/>
  <c r="B15" i="19"/>
  <c r="AB17" i="19"/>
  <c r="AD16" i="19"/>
  <c r="AE16" i="19" s="1"/>
  <c r="B12" i="15"/>
  <c r="A13" i="15"/>
  <c r="M12" i="15"/>
  <c r="AB14" i="15"/>
  <c r="AD13" i="15"/>
  <c r="AE13" i="15" s="1"/>
  <c r="AB18" i="19" l="1"/>
  <c r="AD17" i="19"/>
  <c r="AE17" i="19" s="1"/>
  <c r="A17" i="19"/>
  <c r="M16" i="19"/>
  <c r="B16" i="19"/>
  <c r="M13" i="15"/>
  <c r="A14" i="15"/>
  <c r="B13" i="15"/>
  <c r="AB15" i="15"/>
  <c r="AD14" i="15"/>
  <c r="AE14" i="15" s="1"/>
  <c r="A18" i="19" l="1"/>
  <c r="M17" i="19"/>
  <c r="B17" i="19"/>
  <c r="AB19" i="19"/>
  <c r="AD18" i="19"/>
  <c r="AE18" i="19" s="1"/>
  <c r="AD15" i="15"/>
  <c r="AE15" i="15" s="1"/>
  <c r="AB16" i="15"/>
  <c r="A15" i="15"/>
  <c r="B14" i="15"/>
  <c r="M14" i="15"/>
  <c r="AB20" i="19" l="1"/>
  <c r="AD19" i="19"/>
  <c r="AE19" i="19" s="1"/>
  <c r="A19" i="19"/>
  <c r="M18" i="19"/>
  <c r="B18" i="19"/>
  <c r="M15" i="15"/>
  <c r="A16" i="15"/>
  <c r="B15" i="15"/>
  <c r="AB17" i="15"/>
  <c r="AD16" i="15"/>
  <c r="AE16" i="15" s="1"/>
  <c r="A20" i="19" l="1"/>
  <c r="M19" i="19"/>
  <c r="B19" i="19"/>
  <c r="AB21" i="19"/>
  <c r="AD20" i="19"/>
  <c r="AE20" i="19" s="1"/>
  <c r="AB18" i="15"/>
  <c r="AD17" i="15"/>
  <c r="AE17" i="15" s="1"/>
  <c r="B16" i="15"/>
  <c r="A17" i="15"/>
  <c r="M16" i="15"/>
  <c r="AB22" i="19" l="1"/>
  <c r="AD21" i="19"/>
  <c r="AE21" i="19" s="1"/>
  <c r="A21" i="19"/>
  <c r="M20" i="19"/>
  <c r="B20" i="19"/>
  <c r="AD18" i="15"/>
  <c r="AE18" i="15" s="1"/>
  <c r="AB19" i="15"/>
  <c r="M17" i="15"/>
  <c r="A18" i="15"/>
  <c r="B17" i="15"/>
  <c r="A22" i="19" l="1"/>
  <c r="M21" i="19"/>
  <c r="B21" i="19"/>
  <c r="AB23" i="19"/>
  <c r="AD22" i="19"/>
  <c r="AE22" i="19" s="1"/>
  <c r="AD19" i="15"/>
  <c r="AE19" i="15" s="1"/>
  <c r="AB20" i="15"/>
  <c r="A19" i="15"/>
  <c r="B18" i="15"/>
  <c r="M18" i="15"/>
  <c r="AB24" i="19" l="1"/>
  <c r="AD23" i="19"/>
  <c r="AE23" i="19" s="1"/>
  <c r="A23" i="19"/>
  <c r="M22" i="19"/>
  <c r="B22" i="19"/>
  <c r="O5" i="18"/>
  <c r="M4" i="18" s="1"/>
  <c r="O4" i="18" s="1"/>
  <c r="AB21" i="15"/>
  <c r="AD20" i="15"/>
  <c r="AE20" i="15" s="1"/>
  <c r="M19" i="15"/>
  <c r="A20" i="15"/>
  <c r="B19" i="15"/>
  <c r="A24" i="19" l="1"/>
  <c r="M23" i="19"/>
  <c r="B23" i="19"/>
  <c r="AB25" i="19"/>
  <c r="AD24" i="19"/>
  <c r="AE24" i="19" s="1"/>
  <c r="B20" i="15"/>
  <c r="A21" i="15"/>
  <c r="M20" i="15"/>
  <c r="AB22" i="15"/>
  <c r="AD21" i="15"/>
  <c r="AE21" i="15" s="1"/>
  <c r="AB26" i="19" l="1"/>
  <c r="AD25" i="19"/>
  <c r="AE25" i="19" s="1"/>
  <c r="A25" i="19"/>
  <c r="M24" i="19"/>
  <c r="B24" i="19"/>
  <c r="M21" i="15"/>
  <c r="A22" i="15"/>
  <c r="B21" i="15"/>
  <c r="AD22" i="15"/>
  <c r="AE22" i="15" s="1"/>
  <c r="AB23" i="15"/>
  <c r="A26" i="19" l="1"/>
  <c r="M25" i="19"/>
  <c r="B25" i="19"/>
  <c r="AB27" i="19"/>
  <c r="AD26" i="19"/>
  <c r="AE26" i="19" s="1"/>
  <c r="A23" i="15"/>
  <c r="B22" i="15"/>
  <c r="M22" i="15"/>
  <c r="AD23" i="15"/>
  <c r="AE23" i="15" s="1"/>
  <c r="AB24" i="15"/>
  <c r="AB28" i="19" l="1"/>
  <c r="AD27" i="19"/>
  <c r="AE27" i="19" s="1"/>
  <c r="A27" i="19"/>
  <c r="M26" i="19"/>
  <c r="B26" i="19"/>
  <c r="Z4" i="18"/>
  <c r="AD24" i="15"/>
  <c r="AE24" i="15" s="1"/>
  <c r="AB25" i="15"/>
  <c r="M23" i="15"/>
  <c r="A24" i="15"/>
  <c r="B23" i="15"/>
  <c r="A28" i="19" l="1"/>
  <c r="M27" i="19"/>
  <c r="B27" i="19"/>
  <c r="AB29" i="19"/>
  <c r="AD28" i="19"/>
  <c r="AE28" i="19" s="1"/>
  <c r="AA5" i="18"/>
  <c r="Y4" i="18" s="1"/>
  <c r="AA4" i="18" s="1"/>
  <c r="B24" i="15"/>
  <c r="A25" i="15"/>
  <c r="M24" i="15"/>
  <c r="AB26" i="15"/>
  <c r="AD25" i="15"/>
  <c r="AE25" i="15" s="1"/>
  <c r="AB30" i="19" l="1"/>
  <c r="AD29" i="19"/>
  <c r="AE29" i="19" s="1"/>
  <c r="A29" i="19"/>
  <c r="M28" i="19"/>
  <c r="B28" i="19"/>
  <c r="AD26" i="15"/>
  <c r="AE26" i="15" s="1"/>
  <c r="AB27" i="15"/>
  <c r="M25" i="15"/>
  <c r="A26" i="15"/>
  <c r="B25" i="15"/>
  <c r="A30" i="19" l="1"/>
  <c r="M29" i="19"/>
  <c r="B29" i="19"/>
  <c r="AB31" i="19"/>
  <c r="AD30" i="19"/>
  <c r="AE30" i="19" s="1"/>
  <c r="A27" i="15"/>
  <c r="B26" i="15"/>
  <c r="M26" i="15"/>
  <c r="AD27" i="15"/>
  <c r="AE27" i="15" s="1"/>
  <c r="AB28" i="15"/>
  <c r="AB32" i="19" l="1"/>
  <c r="AD31" i="19"/>
  <c r="AE31" i="19" s="1"/>
  <c r="A31" i="19"/>
  <c r="M30" i="19"/>
  <c r="B30" i="19"/>
  <c r="AD28" i="15"/>
  <c r="AE28" i="15" s="1"/>
  <c r="AB29" i="15"/>
  <c r="M27" i="15"/>
  <c r="A28" i="15"/>
  <c r="B27" i="15"/>
  <c r="A32" i="19" l="1"/>
  <c r="M31" i="19"/>
  <c r="B31" i="19"/>
  <c r="AB34" i="19"/>
  <c r="AD32" i="19"/>
  <c r="AE32" i="19" s="1"/>
  <c r="B28" i="15"/>
  <c r="A29" i="15"/>
  <c r="M28" i="15"/>
  <c r="AB30" i="15"/>
  <c r="AD29" i="15"/>
  <c r="AE29" i="15" s="1"/>
  <c r="AB41" i="19" l="1"/>
  <c r="AD34" i="19"/>
  <c r="AE34" i="19" s="1"/>
  <c r="A33" i="19"/>
  <c r="M32" i="19"/>
  <c r="B32" i="19"/>
  <c r="AB31" i="15"/>
  <c r="AD30" i="15"/>
  <c r="AE30" i="15" s="1"/>
  <c r="M29" i="15"/>
  <c r="A30" i="15"/>
  <c r="B29" i="15"/>
  <c r="A34" i="19" l="1"/>
  <c r="M33" i="19"/>
  <c r="B33" i="19"/>
  <c r="AB44" i="19"/>
  <c r="AD44" i="19" s="1"/>
  <c r="AE44" i="19" s="1"/>
  <c r="AD41" i="19"/>
  <c r="AE41" i="19" s="1"/>
  <c r="A31" i="15"/>
  <c r="M30" i="15"/>
  <c r="B30" i="15"/>
  <c r="AD31" i="15"/>
  <c r="AE31" i="15" s="1"/>
  <c r="AB32" i="15"/>
  <c r="A35" i="19" l="1"/>
  <c r="M34" i="19"/>
  <c r="B34" i="19"/>
  <c r="AB34" i="15"/>
  <c r="AD32" i="15"/>
  <c r="AE32" i="15" s="1"/>
  <c r="A32" i="15"/>
  <c r="M31" i="15"/>
  <c r="B31" i="15"/>
  <c r="A36" i="19" l="1"/>
  <c r="M35" i="19"/>
  <c r="B35" i="19"/>
  <c r="B32" i="15"/>
  <c r="A33" i="15"/>
  <c r="M32" i="15"/>
  <c r="AD34" i="15"/>
  <c r="AE34" i="15" s="1"/>
  <c r="AB41" i="15"/>
  <c r="A37" i="19" l="1"/>
  <c r="M36" i="19"/>
  <c r="B36" i="19"/>
  <c r="AB44" i="15"/>
  <c r="AD44" i="15" s="1"/>
  <c r="AE44" i="15" s="1"/>
  <c r="AD41" i="15"/>
  <c r="AE41" i="15" s="1"/>
  <c r="M33" i="15"/>
  <c r="B33" i="15"/>
  <c r="A34" i="15"/>
  <c r="A38" i="19" l="1"/>
  <c r="M37" i="19"/>
  <c r="B37" i="19"/>
  <c r="A35" i="15"/>
  <c r="M34" i="15"/>
  <c r="B34" i="15"/>
  <c r="A39" i="19" l="1"/>
  <c r="M38" i="19"/>
  <c r="B38" i="19"/>
  <c r="A36" i="15"/>
  <c r="M35" i="15"/>
  <c r="B35" i="15"/>
  <c r="A40" i="19" l="1"/>
  <c r="M39" i="19"/>
  <c r="B39" i="19"/>
  <c r="B36" i="15"/>
  <c r="A37" i="15"/>
  <c r="M36" i="15"/>
  <c r="A41" i="19" l="1"/>
  <c r="M40" i="19"/>
  <c r="B40" i="19"/>
  <c r="M37" i="15"/>
  <c r="B37" i="15"/>
  <c r="A38" i="15"/>
  <c r="A42" i="19" l="1"/>
  <c r="M41" i="19"/>
  <c r="B41" i="19"/>
  <c r="A39" i="15"/>
  <c r="M38" i="15"/>
  <c r="B38" i="15"/>
  <c r="A43" i="19" l="1"/>
  <c r="M42" i="19"/>
  <c r="B42" i="19"/>
  <c r="A40" i="15"/>
  <c r="M39" i="15"/>
  <c r="B39" i="15"/>
  <c r="A44" i="19" l="1"/>
  <c r="M43" i="19"/>
  <c r="B43" i="19"/>
  <c r="B40" i="15"/>
  <c r="A41" i="15"/>
  <c r="M40" i="15"/>
  <c r="A45" i="19" l="1"/>
  <c r="M44" i="19"/>
  <c r="B44" i="19"/>
  <c r="M41" i="15"/>
  <c r="B41" i="15"/>
  <c r="A42" i="15"/>
  <c r="A46" i="19" l="1"/>
  <c r="M45" i="19"/>
  <c r="B45" i="19"/>
  <c r="A43" i="15"/>
  <c r="M42" i="15"/>
  <c r="B42" i="15"/>
  <c r="A47" i="19" l="1"/>
  <c r="M46" i="19"/>
  <c r="B46" i="19"/>
  <c r="A44" i="15"/>
  <c r="M43" i="15"/>
  <c r="B43" i="15"/>
  <c r="A48" i="19" l="1"/>
  <c r="M47" i="19"/>
  <c r="B47" i="19"/>
  <c r="B44" i="15"/>
  <c r="A45" i="15"/>
  <c r="M44" i="15"/>
  <c r="A49" i="19" l="1"/>
  <c r="M48" i="19"/>
  <c r="B48" i="19"/>
  <c r="M45" i="15"/>
  <c r="B45" i="15"/>
  <c r="A46" i="15"/>
  <c r="A50" i="19" l="1"/>
  <c r="M49" i="19"/>
  <c r="B49" i="19"/>
  <c r="A47" i="15"/>
  <c r="M46" i="15"/>
  <c r="B46" i="15"/>
  <c r="A51" i="19" l="1"/>
  <c r="M50" i="19"/>
  <c r="B50" i="19"/>
  <c r="A48" i="15"/>
  <c r="M47" i="15"/>
  <c r="B47" i="15"/>
  <c r="A52" i="19" l="1"/>
  <c r="M51" i="19"/>
  <c r="B51" i="19"/>
  <c r="B48" i="15"/>
  <c r="A49" i="15"/>
  <c r="M48" i="15"/>
  <c r="A53" i="19" l="1"/>
  <c r="M52" i="19"/>
  <c r="B52" i="19"/>
  <c r="M49" i="15"/>
  <c r="B49" i="15"/>
  <c r="A50" i="15"/>
  <c r="A54" i="19" l="1"/>
  <c r="M53" i="19"/>
  <c r="B53" i="19"/>
  <c r="A51" i="15"/>
  <c r="M50" i="15"/>
  <c r="B50" i="15"/>
  <c r="A55" i="19" l="1"/>
  <c r="M54" i="19"/>
  <c r="B54" i="19"/>
  <c r="A52" i="15"/>
  <c r="M51" i="15"/>
  <c r="B51" i="15"/>
  <c r="A56" i="19" l="1"/>
  <c r="M55" i="19"/>
  <c r="B55" i="19"/>
  <c r="B52" i="15"/>
  <c r="A53" i="15"/>
  <c r="M52" i="15"/>
  <c r="A57" i="19" l="1"/>
  <c r="M56" i="19"/>
  <c r="B56" i="19"/>
  <c r="M53" i="15"/>
  <c r="B53" i="15"/>
  <c r="A54" i="15"/>
  <c r="A58" i="19" l="1"/>
  <c r="M57" i="19"/>
  <c r="B57" i="19"/>
  <c r="A55" i="15"/>
  <c r="M54" i="15"/>
  <c r="B54" i="15"/>
  <c r="A59" i="19" l="1"/>
  <c r="M58" i="19"/>
  <c r="B58" i="19"/>
  <c r="A56" i="15"/>
  <c r="M55" i="15"/>
  <c r="B55" i="15"/>
  <c r="A60" i="19" l="1"/>
  <c r="M59" i="19"/>
  <c r="B59" i="19"/>
  <c r="B56" i="15"/>
  <c r="A57" i="15"/>
  <c r="M56" i="15"/>
  <c r="A61" i="19" l="1"/>
  <c r="M60" i="19"/>
  <c r="B60" i="19"/>
  <c r="M57" i="15"/>
  <c r="B57" i="15"/>
  <c r="A58" i="15"/>
  <c r="A62" i="19" l="1"/>
  <c r="M61" i="19"/>
  <c r="B61" i="19"/>
  <c r="A59" i="15"/>
  <c r="M58" i="15"/>
  <c r="B58" i="15"/>
  <c r="M62" i="19" l="1"/>
  <c r="B62" i="19"/>
  <c r="A60" i="15"/>
  <c r="M59" i="15"/>
  <c r="B59" i="15"/>
  <c r="B60" i="15" l="1"/>
  <c r="A61" i="15"/>
  <c r="M60" i="15"/>
  <c r="M61" i="15" l="1"/>
  <c r="B61" i="15"/>
  <c r="A62" i="15"/>
  <c r="M62" i="15" l="1"/>
  <c r="B62" i="15"/>
  <c r="Q4" i="18" l="1"/>
  <c r="R5" i="18"/>
  <c r="P4" i="18" l="1"/>
  <c r="R4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201810</author>
  </authors>
  <commentList>
    <comment ref="A6" authorId="0" shapeId="0" xr:uid="{00000000-0006-0000-0000-000001000000}">
      <text>
        <r>
          <rPr>
            <b/>
            <sz val="14"/>
            <color indexed="81"/>
            <rFont val="MS P ゴシック"/>
            <family val="3"/>
            <charset val="128"/>
          </rPr>
          <t>発生日を記入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201810</author>
  </authors>
  <commentList>
    <comment ref="A6" authorId="0" shapeId="0" xr:uid="{00000000-0006-0000-0100-000001000000}">
      <text>
        <r>
          <rPr>
            <b/>
            <sz val="14"/>
            <color indexed="81"/>
            <rFont val="MS P ゴシック"/>
            <family val="3"/>
            <charset val="128"/>
          </rPr>
          <t>発生日を記入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<sst xmlns="http://schemas.openxmlformats.org/spreadsheetml/2006/main" count="137" uniqueCount="100">
  <si>
    <t>〇〇施設</t>
    <rPh sb="2" eb="4">
      <t>シセツ</t>
    </rPh>
    <phoneticPr fontId="1"/>
  </si>
  <si>
    <t>疾患名：</t>
    <rPh sb="0" eb="2">
      <t>シッカン</t>
    </rPh>
    <rPh sb="2" eb="3">
      <t>メイ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</si>
  <si>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</si>
  <si>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</si>
  <si>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における新規患者発生状況</t>
    <phoneticPr fontId="1"/>
  </si>
  <si>
    <t>年月日</t>
    <rPh sb="0" eb="3">
      <t>ネンガッピ</t>
    </rPh>
    <phoneticPr fontId="1"/>
  </si>
  <si>
    <t>曜日</t>
    <rPh sb="0" eb="2">
      <t>ヨウビ</t>
    </rPh>
    <phoneticPr fontId="1"/>
  </si>
  <si>
    <t>計</t>
    <rPh sb="0" eb="1">
      <t>ケイ</t>
    </rPh>
    <phoneticPr fontId="1"/>
  </si>
  <si>
    <t>備考</t>
    <rPh sb="0" eb="2">
      <t>ビコウ</t>
    </rPh>
    <phoneticPr fontId="1"/>
  </si>
  <si>
    <t>休み</t>
    <rPh sb="0" eb="1">
      <t>ヤス</t>
    </rPh>
    <phoneticPr fontId="1"/>
  </si>
  <si>
    <t>早退</t>
    <rPh sb="0" eb="2">
      <t>ソウタイ</t>
    </rPh>
    <phoneticPr fontId="1"/>
  </si>
  <si>
    <t>在籍数</t>
    <rPh sb="0" eb="2">
      <t>ザイセキ</t>
    </rPh>
    <rPh sb="2" eb="3">
      <t>スウ</t>
    </rPh>
    <phoneticPr fontId="1"/>
  </si>
  <si>
    <t>罹患率</t>
    <rPh sb="0" eb="2">
      <t>リカン</t>
    </rPh>
    <rPh sb="2" eb="3">
      <t>リツ</t>
    </rPh>
    <phoneticPr fontId="1"/>
  </si>
  <si>
    <t>〇〇施設</t>
  </si>
  <si>
    <t>新型コロナウイルス</t>
  </si>
  <si>
    <t>年齢区分</t>
  </si>
  <si>
    <t>濃厚接触者10人を一斉検査実施</t>
    <rPh sb="0" eb="2">
      <t>ノウコウ</t>
    </rPh>
    <rPh sb="2" eb="5">
      <t>セッショクシャ</t>
    </rPh>
    <rPh sb="7" eb="8">
      <t>ニン</t>
    </rPh>
    <rPh sb="9" eb="11">
      <t>イッセイ</t>
    </rPh>
    <rPh sb="11" eb="13">
      <t>ケンサ</t>
    </rPh>
    <rPh sb="13" eb="15">
      <t>ジッシ</t>
    </rPh>
    <phoneticPr fontId="1"/>
  </si>
  <si>
    <t>2/23発症90歳代利用者が呼吸状態悪化により〇〇病院に入院</t>
    <rPh sb="4" eb="6">
      <t>ハッショウ</t>
    </rPh>
    <rPh sb="8" eb="9">
      <t>サイ</t>
    </rPh>
    <rPh sb="9" eb="10">
      <t>ダイ</t>
    </rPh>
    <rPh sb="10" eb="13">
      <t>リヨウシャ</t>
    </rPh>
    <phoneticPr fontId="1"/>
  </si>
  <si>
    <t>フロア区分</t>
  </si>
  <si>
    <t>クラス区分</t>
  </si>
  <si>
    <t>6歳以下</t>
  </si>
  <si>
    <t>１階</t>
  </si>
  <si>
    <t>0歳児</t>
  </si>
  <si>
    <t>6〜12歳</t>
  </si>
  <si>
    <t>２階</t>
  </si>
  <si>
    <t>1歳児</t>
  </si>
  <si>
    <t>13〜15歳</t>
  </si>
  <si>
    <t>３階</t>
  </si>
  <si>
    <t>2歳児</t>
  </si>
  <si>
    <t>16〜19歳</t>
  </si>
  <si>
    <t>４階</t>
  </si>
  <si>
    <t>3歳児</t>
  </si>
  <si>
    <t>20〜30歳代</t>
  </si>
  <si>
    <t>５階</t>
  </si>
  <si>
    <t>4歳児</t>
  </si>
  <si>
    <t>40〜50歳代</t>
  </si>
  <si>
    <t>６階</t>
  </si>
  <si>
    <t>5歳児</t>
  </si>
  <si>
    <t>60歳代</t>
  </si>
  <si>
    <t>７階</t>
  </si>
  <si>
    <t>職員</t>
  </si>
  <si>
    <t>70歳代</t>
  </si>
  <si>
    <t>80歳以上</t>
  </si>
  <si>
    <t>○新型コロナウイルス感染症（学校除く）</t>
    <rPh sb="1" eb="3">
      <t>シンガタ</t>
    </rPh>
    <rPh sb="10" eb="13">
      <t>カンセンショウ</t>
    </rPh>
    <rPh sb="14" eb="16">
      <t>ガッコウ</t>
    </rPh>
    <rPh sb="16" eb="17">
      <t>ノゾ</t>
    </rPh>
    <phoneticPr fontId="1"/>
  </si>
  <si>
    <t>合計</t>
    <rPh sb="0" eb="1">
      <t>ゴウ</t>
    </rPh>
    <phoneticPr fontId="13"/>
  </si>
  <si>
    <t>報告基準</t>
    <rPh sb="0" eb="2">
      <t>ホウコク</t>
    </rPh>
    <rPh sb="2" eb="4">
      <t>キジュン</t>
    </rPh>
    <phoneticPr fontId="1"/>
  </si>
  <si>
    <t>定員等</t>
    <rPh sb="0" eb="2">
      <t>テイイン</t>
    </rPh>
    <rPh sb="2" eb="3">
      <t>トウ</t>
    </rPh>
    <phoneticPr fontId="13"/>
  </si>
  <si>
    <t>患者</t>
    <rPh sb="0" eb="2">
      <t>カンジャ</t>
    </rPh>
    <phoneticPr fontId="13"/>
  </si>
  <si>
    <t>入院・重症（再掲）</t>
    <rPh sb="0" eb="2">
      <t>ニュウイン</t>
    </rPh>
    <rPh sb="3" eb="5">
      <t>ジュウショウ</t>
    </rPh>
    <rPh sb="6" eb="8">
      <t>サイケイ</t>
    </rPh>
    <phoneticPr fontId="13"/>
  </si>
  <si>
    <t>死亡（再掲）</t>
    <rPh sb="0" eb="2">
      <t>シボウ</t>
    </rPh>
    <rPh sb="3" eb="5">
      <t>サイケイ</t>
    </rPh>
    <phoneticPr fontId="13"/>
  </si>
  <si>
    <t>最終患者数（実人数）</t>
    <rPh sb="0" eb="2">
      <t>サイシュウ</t>
    </rPh>
    <rPh sb="2" eb="4">
      <t>カンジャ</t>
    </rPh>
    <rPh sb="4" eb="5">
      <t>スウ</t>
    </rPh>
    <rPh sb="6" eb="7">
      <t>ジツ</t>
    </rPh>
    <rPh sb="7" eb="9">
      <t>ニンズウ</t>
    </rPh>
    <phoneticPr fontId="13"/>
  </si>
  <si>
    <t>感疾No.</t>
    <rPh sb="0" eb="2">
      <t>カンシツ</t>
    </rPh>
    <phoneticPr fontId="1"/>
  </si>
  <si>
    <t>No.</t>
    <phoneticPr fontId="1"/>
  </si>
  <si>
    <t>保健所</t>
  </si>
  <si>
    <t>報告日</t>
    <rPh sb="0" eb="2">
      <t>ホウコク</t>
    </rPh>
    <rPh sb="2" eb="3">
      <t>ビ</t>
    </rPh>
    <phoneticPr fontId="13"/>
  </si>
  <si>
    <t>発生日</t>
    <rPh sb="2" eb="3">
      <t>ヒ</t>
    </rPh>
    <phoneticPr fontId="13"/>
  </si>
  <si>
    <t>発生週</t>
    <rPh sb="0" eb="2">
      <t>ハッセイ</t>
    </rPh>
    <rPh sb="2" eb="3">
      <t>シュウ</t>
    </rPh>
    <phoneticPr fontId="1"/>
  </si>
  <si>
    <t>発生月</t>
    <rPh sb="0" eb="2">
      <t>ハッセイ</t>
    </rPh>
    <rPh sb="2" eb="3">
      <t>ツキ</t>
    </rPh>
    <phoneticPr fontId="13"/>
  </si>
  <si>
    <t>所在地</t>
  </si>
  <si>
    <t>施設名等</t>
    <rPh sb="0" eb="2">
      <t>シセツ</t>
    </rPh>
    <rPh sb="2" eb="3">
      <t>メイ</t>
    </rPh>
    <rPh sb="3" eb="4">
      <t>トウ</t>
    </rPh>
    <phoneticPr fontId="13"/>
  </si>
  <si>
    <t>施設区１</t>
    <rPh sb="2" eb="3">
      <t>ク</t>
    </rPh>
    <phoneticPr fontId="13"/>
  </si>
  <si>
    <t>施設区２</t>
    <rPh sb="2" eb="3">
      <t>ク</t>
    </rPh>
    <phoneticPr fontId="13"/>
  </si>
  <si>
    <t>利用者</t>
    <rPh sb="0" eb="3">
      <t>リヨウシャ</t>
    </rPh>
    <phoneticPr fontId="13"/>
  </si>
  <si>
    <t>職員</t>
    <rPh sb="0" eb="2">
      <t>ショクイン</t>
    </rPh>
    <phoneticPr fontId="13"/>
  </si>
  <si>
    <t>合計</t>
    <rPh sb="0" eb="2">
      <t>ゴウケイ</t>
    </rPh>
    <phoneticPr fontId="13"/>
  </si>
  <si>
    <t>前橋市</t>
  </si>
  <si>
    <t>前橋市</t>
    <rPh sb="0" eb="3">
      <t>マエバシシ</t>
    </rPh>
    <phoneticPr fontId="1"/>
  </si>
  <si>
    <t>インフルエンザ</t>
  </si>
  <si>
    <t>高齢</t>
    <rPh sb="0" eb="2">
      <t>コウレイ</t>
    </rPh>
    <phoneticPr fontId="1"/>
  </si>
  <si>
    <t>児童婦人</t>
    <rPh sb="0" eb="2">
      <t>ジドウ</t>
    </rPh>
    <rPh sb="2" eb="4">
      <t>フジン</t>
    </rPh>
    <phoneticPr fontId="1"/>
  </si>
  <si>
    <t>障害</t>
    <rPh sb="0" eb="2">
      <t>ショウガイ</t>
    </rPh>
    <phoneticPr fontId="1"/>
  </si>
  <si>
    <t>病院</t>
    <rPh sb="0" eb="2">
      <t>ビョウイン</t>
    </rPh>
    <phoneticPr fontId="1"/>
  </si>
  <si>
    <t>その他</t>
    <rPh sb="2" eb="3">
      <t>タ</t>
    </rPh>
    <phoneticPr fontId="1"/>
  </si>
  <si>
    <t>新型コロナ感染症（Ｒ5.5.8～）</t>
  </si>
  <si>
    <t>養護老人</t>
    <rPh sb="0" eb="2">
      <t>ヨウゴ</t>
    </rPh>
    <rPh sb="2" eb="4">
      <t>ロウジン</t>
    </rPh>
    <phoneticPr fontId="1"/>
  </si>
  <si>
    <t>保育所</t>
    <rPh sb="0" eb="2">
      <t>ホイク</t>
    </rPh>
    <rPh sb="2" eb="3">
      <t>ジョ</t>
    </rPh>
    <phoneticPr fontId="1"/>
  </si>
  <si>
    <t>身体</t>
    <rPh sb="0" eb="2">
      <t>シンタイ</t>
    </rPh>
    <phoneticPr fontId="1"/>
  </si>
  <si>
    <t>生活保護</t>
    <rPh sb="0" eb="2">
      <t>セイカツ</t>
    </rPh>
    <rPh sb="2" eb="4">
      <t>ホゴ</t>
    </rPh>
    <phoneticPr fontId="1"/>
  </si>
  <si>
    <t>特別養護</t>
    <rPh sb="0" eb="2">
      <t>トクベツ</t>
    </rPh>
    <rPh sb="2" eb="4">
      <t>ヨウゴ</t>
    </rPh>
    <phoneticPr fontId="1"/>
  </si>
  <si>
    <t>児童養護</t>
    <rPh sb="0" eb="2">
      <t>ジドウ</t>
    </rPh>
    <rPh sb="2" eb="4">
      <t>ヨウゴ</t>
    </rPh>
    <phoneticPr fontId="1"/>
  </si>
  <si>
    <t>知的</t>
    <rPh sb="0" eb="2">
      <t>チテキ</t>
    </rPh>
    <phoneticPr fontId="1"/>
  </si>
  <si>
    <t>ホームレス</t>
    <phoneticPr fontId="1"/>
  </si>
  <si>
    <t>嘔吐・下痢</t>
  </si>
  <si>
    <t>軽費老人</t>
    <rPh sb="0" eb="2">
      <t>ケイヒ</t>
    </rPh>
    <rPh sb="2" eb="4">
      <t>ロウジン</t>
    </rPh>
    <phoneticPr fontId="1"/>
  </si>
  <si>
    <t>婦人保護</t>
    <rPh sb="0" eb="2">
      <t>フジン</t>
    </rPh>
    <rPh sb="2" eb="4">
      <t>ホゴ</t>
    </rPh>
    <phoneticPr fontId="1"/>
  </si>
  <si>
    <t>障害・重症心身</t>
    <rPh sb="0" eb="2">
      <t>ショウガイ</t>
    </rPh>
    <rPh sb="3" eb="5">
      <t>ジュウショウ</t>
    </rPh>
    <rPh sb="5" eb="7">
      <t>シンシン</t>
    </rPh>
    <phoneticPr fontId="1"/>
  </si>
  <si>
    <t>その他その他</t>
    <rPh sb="2" eb="3">
      <t>タ</t>
    </rPh>
    <rPh sb="5" eb="6">
      <t>タ</t>
    </rPh>
    <phoneticPr fontId="1"/>
  </si>
  <si>
    <t>手足口病</t>
  </si>
  <si>
    <t>デイ・ショート</t>
  </si>
  <si>
    <t>精神</t>
    <rPh sb="0" eb="2">
      <t>セイシン</t>
    </rPh>
    <phoneticPr fontId="1"/>
  </si>
  <si>
    <t>RS</t>
  </si>
  <si>
    <t>有料老人</t>
    <rPh sb="0" eb="2">
      <t>ユウリョウ</t>
    </rPh>
    <rPh sb="2" eb="4">
      <t>ロウジン</t>
    </rPh>
    <phoneticPr fontId="1"/>
  </si>
  <si>
    <t>児童婦人その他</t>
    <rPh sb="0" eb="2">
      <t>ジドウ</t>
    </rPh>
    <rPh sb="2" eb="4">
      <t>フジン</t>
    </rPh>
    <rPh sb="6" eb="7">
      <t>タ</t>
    </rPh>
    <phoneticPr fontId="1"/>
  </si>
  <si>
    <t>障害その他</t>
  </si>
  <si>
    <t>ヘルパンギーナ</t>
    <phoneticPr fontId="1"/>
  </si>
  <si>
    <t>介護老人保健</t>
    <rPh sb="0" eb="2">
      <t>カイゴ</t>
    </rPh>
    <rPh sb="2" eb="4">
      <t>ロウジン</t>
    </rPh>
    <rPh sb="4" eb="6">
      <t>ホケン</t>
    </rPh>
    <phoneticPr fontId="1"/>
  </si>
  <si>
    <t>プール熱</t>
  </si>
  <si>
    <t>高齢その他</t>
    <rPh sb="0" eb="2">
      <t>コウレイ</t>
    </rPh>
    <rPh sb="4" eb="5">
      <t>タ</t>
    </rPh>
    <phoneticPr fontId="1"/>
  </si>
  <si>
    <t>計算基準日</t>
    <rPh sb="0" eb="2">
      <t>ケイサン</t>
    </rPh>
    <rPh sb="2" eb="4">
      <t>キジュン</t>
    </rPh>
    <rPh sb="4" eb="5">
      <t>ビ</t>
    </rPh>
    <phoneticPr fontId="15"/>
  </si>
  <si>
    <t>計測開始日</t>
    <rPh sb="0" eb="2">
      <t>ケイソク</t>
    </rPh>
    <rPh sb="2" eb="5">
      <t>カイシビ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</si>
</sst>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m/d;@"/>
    <numFmt numFmtId="177" formatCode="0_);[Red]\(0\)"/>
    <numFmt numFmtId="178" formatCode="0.0"/>
    <numFmt numFmtId="179" formatCode="#,##0_);[Red]\(#,##0\)"/>
    <numFmt numFmtId="180" formatCode="[$-411]ge\.m\.d;@"/>
  </numFmts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color indexed="81"/>
      <name val="MS P ゴシック"/>
      <family val="3"/>
      <charset val="128"/>
    </font>
    <font>
      <sz val="14"/>
      <name val="ＭＳ Ｐゴシック"/>
      <family val="3"/>
      <charset val="128"/>
    </font>
    <font>
      <sz val="9"/>
      <name val="ＭＳ Ｐ明朝"/>
      <family val="1"/>
      <charset val="128"/>
    </font>
    <font>
      <b/>
      <sz val="20"/>
      <name val="HGP創英角ﾎﾟｯﾌﾟ体"/>
      <family val="3"/>
      <charset val="128"/>
    </font>
    <font>
      <sz val="9"/>
      <color indexed="62"/>
      <name val="ＭＳ Ｐ明朝"/>
      <family val="1"/>
      <charset val="128"/>
    </font>
    <font>
      <b/>
      <sz val="14"/>
      <name val="ＭＳ Ｐゴシック"/>
      <family val="3"/>
      <charset val="128"/>
    </font>
    <font>
      <b/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color rgb="FFFF0000"/>
      <name val="ＭＳ Ｐ明朝"/>
      <family val="1"/>
      <charset val="128"/>
    </font>
    <font>
      <b/>
      <sz val="12"/>
      <name val="ＭＳ Ｐゴシック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59999389629810485"/>
        <bgColor indexed="31"/>
      </patternFill>
    </fill>
    <fill>
      <patternFill patternType="solid">
        <fgColor rgb="FFFFFF99"/>
        <bgColor indexed="31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uble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>
      <alignment vertical="center"/>
    </xf>
    <xf numFmtId="14" fontId="2" fillId="0" borderId="1" xfId="0" applyNumberFormat="1" applyFont="1" applyBorder="1">
      <alignment vertical="center"/>
    </xf>
    <xf numFmtId="14" fontId="2" fillId="0" borderId="2" xfId="0" applyNumberFormat="1" applyFont="1" applyBorder="1">
      <alignment vertical="center"/>
    </xf>
    <xf numFmtId="0" fontId="3" fillId="2" borderId="0" xfId="0" applyFont="1" applyFill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4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2" fillId="0" borderId="10" xfId="0" applyFont="1" applyBorder="1" applyProtection="1">
      <alignment vertical="center"/>
      <protection locked="0"/>
    </xf>
    <xf numFmtId="0" fontId="2" fillId="0" borderId="11" xfId="0" applyFont="1" applyBorder="1" applyProtection="1">
      <alignment vertical="center"/>
      <protection locked="0"/>
    </xf>
    <xf numFmtId="0" fontId="2" fillId="0" borderId="12" xfId="0" applyFont="1" applyBorder="1">
      <alignment vertical="center"/>
    </xf>
    <xf numFmtId="0" fontId="2" fillId="3" borderId="0" xfId="0" applyFont="1" applyFill="1">
      <alignment vertical="center"/>
    </xf>
    <xf numFmtId="0" fontId="2" fillId="0" borderId="14" xfId="0" applyFont="1" applyBorder="1">
      <alignment vertical="center"/>
    </xf>
    <xf numFmtId="177" fontId="2" fillId="0" borderId="14" xfId="0" applyNumberFormat="1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9" xfId="0" applyFont="1" applyBorder="1">
      <alignment vertical="center"/>
    </xf>
    <xf numFmtId="0" fontId="6" fillId="0" borderId="0" xfId="0" applyFont="1">
      <alignment vertical="center"/>
    </xf>
    <xf numFmtId="56" fontId="6" fillId="0" borderId="0" xfId="0" applyNumberFormat="1" applyFont="1">
      <alignment vertical="center"/>
    </xf>
    <xf numFmtId="0" fontId="2" fillId="0" borderId="20" xfId="0" applyFont="1" applyBorder="1">
      <alignment vertical="center"/>
    </xf>
    <xf numFmtId="0" fontId="2" fillId="0" borderId="21" xfId="0" applyFont="1" applyBorder="1" applyProtection="1">
      <alignment vertical="center"/>
      <protection locked="0"/>
    </xf>
    <xf numFmtId="0" fontId="2" fillId="0" borderId="17" xfId="0" applyFont="1" applyBorder="1" applyProtection="1">
      <alignment vertical="center"/>
      <protection locked="0"/>
    </xf>
    <xf numFmtId="0" fontId="2" fillId="0" borderId="11" xfId="0" applyFont="1" applyBorder="1" applyAlignment="1">
      <alignment horizontal="center" vertical="center"/>
    </xf>
    <xf numFmtId="0" fontId="2" fillId="4" borderId="22" xfId="0" applyFont="1" applyFill="1" applyBorder="1" applyProtection="1">
      <alignment vertical="center"/>
      <protection locked="0"/>
    </xf>
    <xf numFmtId="176" fontId="2" fillId="0" borderId="1" xfId="0" applyNumberFormat="1" applyFont="1" applyBorder="1" applyAlignment="1">
      <alignment horizontal="right" vertical="center"/>
    </xf>
    <xf numFmtId="178" fontId="2" fillId="0" borderId="14" xfId="0" applyNumberFormat="1" applyFont="1" applyBorder="1">
      <alignment vertical="center"/>
    </xf>
    <xf numFmtId="0" fontId="2" fillId="4" borderId="24" xfId="0" applyFont="1" applyFill="1" applyBorder="1">
      <alignment vertical="center"/>
    </xf>
    <xf numFmtId="0" fontId="2" fillId="0" borderId="17" xfId="0" applyFont="1" applyBorder="1" applyAlignment="1">
      <alignment horizontal="center" vertical="center"/>
    </xf>
    <xf numFmtId="177" fontId="2" fillId="0" borderId="13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78" fontId="2" fillId="0" borderId="26" xfId="0" applyNumberFormat="1" applyFont="1" applyBorder="1">
      <alignment vertical="center"/>
    </xf>
    <xf numFmtId="177" fontId="2" fillId="0" borderId="26" xfId="0" applyNumberFormat="1" applyFont="1" applyBorder="1">
      <alignment vertical="center"/>
    </xf>
    <xf numFmtId="0" fontId="2" fillId="4" borderId="27" xfId="0" applyFont="1" applyFill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178" fontId="2" fillId="0" borderId="30" xfId="0" applyNumberFormat="1" applyFont="1" applyBorder="1">
      <alignment vertical="center"/>
    </xf>
    <xf numFmtId="0" fontId="2" fillId="0" borderId="6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78" fontId="2" fillId="0" borderId="0" xfId="0" applyNumberFormat="1" applyFont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3" fillId="0" borderId="22" xfId="0" applyFont="1" applyBorder="1">
      <alignment vertical="center"/>
    </xf>
    <xf numFmtId="0" fontId="2" fillId="0" borderId="31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31" xfId="0" applyFont="1" applyBorder="1">
      <alignment vertical="center"/>
    </xf>
    <xf numFmtId="0" fontId="2" fillId="0" borderId="32" xfId="0" applyFont="1" applyBorder="1" applyAlignment="1">
      <alignment vertical="center" wrapText="1"/>
    </xf>
    <xf numFmtId="0" fontId="2" fillId="0" borderId="33" xfId="0" applyFont="1" applyBorder="1">
      <alignment vertical="center"/>
    </xf>
    <xf numFmtId="0" fontId="9" fillId="7" borderId="34" xfId="0" applyFont="1" applyFill="1" applyBorder="1">
      <alignment vertical="center"/>
    </xf>
    <xf numFmtId="0" fontId="3" fillId="7" borderId="35" xfId="0" applyFont="1" applyFill="1" applyBorder="1">
      <alignment vertical="center"/>
    </xf>
    <xf numFmtId="0" fontId="10" fillId="0" borderId="0" xfId="0" applyFont="1">
      <alignment vertical="center"/>
    </xf>
    <xf numFmtId="0" fontId="10" fillId="10" borderId="25" xfId="0" applyFont="1" applyFill="1" applyBorder="1" applyAlignment="1" applyProtection="1">
      <alignment horizontal="center" vertical="center"/>
      <protection locked="0"/>
    </xf>
    <xf numFmtId="179" fontId="10" fillId="10" borderId="25" xfId="0" applyNumberFormat="1" applyFont="1" applyFill="1" applyBorder="1" applyAlignment="1" applyProtection="1">
      <alignment horizontal="center" vertical="center"/>
      <protection locked="0"/>
    </xf>
    <xf numFmtId="179" fontId="10" fillId="11" borderId="25" xfId="0" applyNumberFormat="1" applyFont="1" applyFill="1" applyBorder="1" applyAlignment="1" applyProtection="1">
      <alignment horizontal="center" vertical="center"/>
      <protection locked="0"/>
    </xf>
    <xf numFmtId="0" fontId="14" fillId="12" borderId="25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 wrapText="1"/>
    </xf>
    <xf numFmtId="0" fontId="10" fillId="12" borderId="25" xfId="0" applyFont="1" applyFill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180" fontId="10" fillId="0" borderId="25" xfId="0" applyNumberFormat="1" applyFont="1" applyBorder="1" applyAlignment="1" applyProtection="1">
      <alignment horizontal="center" vertical="center" wrapText="1"/>
      <protection locked="0"/>
    </xf>
    <xf numFmtId="180" fontId="10" fillId="12" borderId="2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 shrinkToFit="1"/>
      <protection locked="0"/>
    </xf>
    <xf numFmtId="0" fontId="10" fillId="10" borderId="25" xfId="0" applyFont="1" applyFill="1" applyBorder="1" applyAlignment="1" applyProtection="1">
      <alignment horizontal="center" vertical="center" wrapText="1"/>
      <protection locked="0"/>
    </xf>
    <xf numFmtId="0" fontId="10" fillId="11" borderId="25" xfId="0" applyFont="1" applyFill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11" borderId="25" xfId="0" applyFont="1" applyFill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Protection="1">
      <alignment vertical="center"/>
      <protection locked="0"/>
    </xf>
    <xf numFmtId="180" fontId="10" fillId="8" borderId="25" xfId="0" applyNumberFormat="1" applyFont="1" applyFill="1" applyBorder="1" applyAlignment="1" applyProtection="1">
      <alignment horizontal="left" vertical="center"/>
      <protection locked="0"/>
    </xf>
    <xf numFmtId="180" fontId="10" fillId="0" borderId="25" xfId="0" applyNumberFormat="1" applyFont="1" applyBorder="1" applyAlignment="1" applyProtection="1">
      <alignment horizontal="left" vertical="center"/>
      <protection locked="0"/>
    </xf>
    <xf numFmtId="177" fontId="17" fillId="0" borderId="25" xfId="0" applyNumberFormat="1" applyFont="1" applyBorder="1" applyAlignment="1">
      <alignment horizontal="center"/>
    </xf>
    <xf numFmtId="177" fontId="10" fillId="0" borderId="25" xfId="0" applyNumberFormat="1" applyFont="1" applyBorder="1" applyAlignment="1" applyProtection="1">
      <alignment horizontal="center" vertical="center"/>
      <protection locked="0"/>
    </xf>
    <xf numFmtId="0" fontId="10" fillId="8" borderId="25" xfId="0" applyFont="1" applyFill="1" applyBorder="1" applyAlignment="1" applyProtection="1">
      <alignment horizontal="left" vertical="center"/>
      <protection locked="0"/>
    </xf>
    <xf numFmtId="0" fontId="18" fillId="8" borderId="23" xfId="0" applyFont="1" applyFill="1" applyBorder="1" applyAlignment="1" applyProtection="1">
      <alignment horizontal="center" vertical="center"/>
      <protection locked="0"/>
    </xf>
    <xf numFmtId="0" fontId="10" fillId="11" borderId="25" xfId="0" applyFont="1" applyFill="1" applyBorder="1" applyAlignment="1" applyProtection="1">
      <alignment horizontal="center" vertical="center"/>
      <protection locked="0"/>
    </xf>
    <xf numFmtId="0" fontId="0" fillId="0" borderId="0" xfId="0" applyAlignment="1"/>
    <xf numFmtId="14" fontId="0" fillId="0" borderId="0" xfId="0" applyNumberFormat="1">
      <alignment vertical="center"/>
    </xf>
    <xf numFmtId="0" fontId="2" fillId="0" borderId="21" xfId="0" applyFont="1" applyBorder="1" applyAlignment="1">
      <alignment horizontal="center" vertical="center"/>
    </xf>
    <xf numFmtId="0" fontId="7" fillId="4" borderId="42" xfId="0" applyFont="1" applyFill="1" applyBorder="1" applyAlignment="1">
      <alignment horizontal="center" vertical="center" wrapText="1"/>
    </xf>
    <xf numFmtId="0" fontId="7" fillId="4" borderId="49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/>
    </xf>
    <xf numFmtId="0" fontId="3" fillId="6" borderId="44" xfId="0" applyFont="1" applyFill="1" applyBorder="1" applyAlignment="1">
      <alignment horizontal="center" vertical="center"/>
    </xf>
    <xf numFmtId="0" fontId="19" fillId="4" borderId="39" xfId="0" applyFont="1" applyFill="1" applyBorder="1" applyAlignment="1">
      <alignment horizontal="center" vertical="center"/>
    </xf>
    <xf numFmtId="0" fontId="19" fillId="4" borderId="37" xfId="0" applyFont="1" applyFill="1" applyBorder="1" applyAlignment="1">
      <alignment horizontal="center" vertical="center"/>
    </xf>
    <xf numFmtId="0" fontId="19" fillId="4" borderId="38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3" fillId="5" borderId="38" xfId="0" applyFont="1" applyFill="1" applyBorder="1" applyAlignment="1">
      <alignment horizontal="center" vertical="center"/>
    </xf>
    <xf numFmtId="0" fontId="3" fillId="5" borderId="43" xfId="0" applyFont="1" applyFill="1" applyBorder="1" applyAlignment="1">
      <alignment horizontal="center" vertical="center"/>
    </xf>
    <xf numFmtId="0" fontId="3" fillId="6" borderId="47" xfId="0" applyFont="1" applyFill="1" applyBorder="1" applyAlignment="1">
      <alignment horizontal="center" vertical="center"/>
    </xf>
    <xf numFmtId="0" fontId="3" fillId="6" borderId="51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 vertical="center"/>
    </xf>
    <xf numFmtId="0" fontId="3" fillId="5" borderId="47" xfId="0" applyFont="1" applyFill="1" applyBorder="1" applyAlignment="1">
      <alignment horizontal="center" vertical="center"/>
    </xf>
    <xf numFmtId="0" fontId="3" fillId="5" borderId="50" xfId="0" applyFont="1" applyFill="1" applyBorder="1" applyAlignment="1">
      <alignment horizontal="center" vertical="center"/>
    </xf>
    <xf numFmtId="0" fontId="16" fillId="14" borderId="25" xfId="0" applyFont="1" applyFill="1" applyBorder="1" applyAlignment="1" applyProtection="1">
      <alignment horizontal="center"/>
      <protection locked="0"/>
    </xf>
    <xf numFmtId="0" fontId="11" fillId="9" borderId="25" xfId="0" applyFont="1" applyFill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>
      <alignment horizontal="center" vertical="center" wrapText="1"/>
    </xf>
    <xf numFmtId="0" fontId="16" fillId="13" borderId="25" xfId="0" applyFont="1" applyFill="1" applyBorder="1" applyAlignment="1" applyProtection="1">
      <alignment horizontal="center"/>
      <protection locked="0"/>
    </xf>
  </cellXfs>
  <cellStyles count="1">
    <cellStyle name="標準" xfId="0" builtinId="0"/>
  </cellStyles>
  <dxfs count="32"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 patternType="solid">
          <bgColor indexed="41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 patternType="solid">
          <bgColor indexed="41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 patternType="solid"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7"/>
        </patternFill>
      </fill>
    </dxf>
    <dxf>
      <fill>
        <patternFill>
          <bgColor indexed="43"/>
        </patternFill>
      </fill>
    </dxf>
    <dxf>
      <fill>
        <patternFill patternType="solid">
          <bgColor indexed="41"/>
        </patternFill>
      </fill>
    </dxf>
    <dxf>
      <font>
        <color rgb="FFFF0000"/>
      </font>
      <fill>
        <patternFill>
          <bgColor indexed="45"/>
        </patternFill>
      </fill>
    </dxf>
    <dxf>
      <font>
        <color rgb="FF0070C0"/>
      </font>
      <fill>
        <patternFill>
          <bgColor indexed="41"/>
        </patternFill>
      </fill>
    </dxf>
    <dxf>
      <font>
        <color rgb="FFFF0000"/>
      </font>
      <fill>
        <patternFill>
          <bgColor indexed="45"/>
        </patternFill>
      </fill>
    </dxf>
    <dxf>
      <font>
        <color rgb="FF0070C0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45"/>
        </patternFill>
      </fill>
    </dxf>
    <dxf>
      <font>
        <condense val="0"/>
        <extend val="0"/>
        <color indexed="12"/>
      </font>
      <fill>
        <patternFill>
          <bgColor indexed="41"/>
        </patternFill>
      </fill>
    </dxf>
    <dxf>
      <font>
        <color rgb="FFFF0000"/>
      </font>
      <fill>
        <patternFill>
          <bgColor indexed="45"/>
        </patternFill>
      </fill>
    </dxf>
    <dxf>
      <font>
        <color rgb="FF0070C0"/>
      </font>
      <fill>
        <patternFill>
          <bgColor indexed="41"/>
        </patternFill>
      </fill>
    </dxf>
    <dxf>
      <font>
        <color rgb="FFFF0000"/>
      </font>
      <fill>
        <patternFill>
          <bgColor indexed="45"/>
        </patternFill>
      </fill>
    </dxf>
    <dxf>
      <font>
        <color rgb="FF0070C0"/>
      </font>
      <fill>
        <patternFill>
          <bgColor indexed="41"/>
        </patternFill>
      </fill>
    </dxf>
    <dxf>
      <font>
        <color rgb="FFFF0000"/>
      </font>
      <fill>
        <patternFill>
          <bgColor indexed="45"/>
        </patternFill>
      </fill>
    </dxf>
    <dxf>
      <font>
        <color rgb="FF0070C0"/>
      </font>
      <fill>
        <patternFill>
          <bgColor indexed="41"/>
        </patternFill>
      </fill>
    </dxf>
    <dxf>
      <font>
        <condense val="0"/>
        <extend val="0"/>
        <color indexed="10"/>
      </font>
      <fill>
        <patternFill>
          <bgColor indexed="45"/>
        </patternFill>
      </fill>
    </dxf>
    <dxf>
      <font>
        <condense val="0"/>
        <extend val="0"/>
        <color indexed="12"/>
      </font>
      <fill>
        <patternFill>
          <bgColor indexed="41"/>
        </patternFill>
      </fill>
    </dxf>
    <dxf>
      <font>
        <color rgb="FFFF0000"/>
      </font>
      <fill>
        <patternFill>
          <bgColor indexed="45"/>
        </patternFill>
      </fill>
    </dxf>
    <dxf>
      <font>
        <color rgb="FF0070C0"/>
      </font>
      <fill>
        <patternFill>
          <bgColor indexed="41"/>
        </patternFill>
      </fill>
    </dxf>
  </dxfs>
  <tableStyles count="0" defaultTableStyle="TableStyleMedium2" defaultPivotStyle="PivotStyleLight16"/>
  <colors>
    <mruColors>
      <color rgb="FFFF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ja-JP" sz="1600"/>
              <a:t>新規発症状況</a:t>
            </a:r>
          </a:p>
        </c:rich>
      </c:tx>
      <c:layout>
        <c:manualLayout>
          <c:xMode val="edge"/>
          <c:yMode val="edge"/>
          <c:x val="0.40918874088071211"/>
          <c:y val="2.34595422581991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7425818041401543E-2"/>
          <c:y val="9.5887753974387868E-2"/>
          <c:w val="0.89232250927311763"/>
          <c:h val="0.774445094222998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発生状況!$C$5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cat>
            <c:multiLvlStrRef>
              <c:f>発生状況!$A$6:$B$62</c:f>
              <c:multiLvlStrCache>
                <c:ptCount val="28"/>
                <c:lvl>
                  <c:pt idx="0">
                    <c:v>木</c:v>
                  </c:pt>
                  <c:pt idx="1">
                    <c:v>金</c:v>
                  </c:pt>
                  <c:pt idx="2">
                    <c:v>土</c:v>
                  </c:pt>
                  <c:pt idx="3">
                    <c:v>日</c:v>
                  </c:pt>
                  <c:pt idx="4">
                    <c:v>月</c:v>
                  </c:pt>
                  <c:pt idx="5">
                    <c:v>火</c:v>
                  </c:pt>
                  <c:pt idx="6">
                    <c:v>水</c:v>
                  </c:pt>
                  <c:pt idx="7">
                    <c:v>木</c:v>
                  </c:pt>
                  <c:pt idx="8">
                    <c:v>金</c:v>
                  </c:pt>
                  <c:pt idx="9">
                    <c:v>土</c:v>
                  </c:pt>
                  <c:pt idx="10">
                    <c:v>日</c:v>
                  </c:pt>
                  <c:pt idx="11">
                    <c:v>月</c:v>
                  </c:pt>
                  <c:pt idx="12">
                    <c:v>火</c:v>
                  </c:pt>
                  <c:pt idx="13">
                    <c:v>水</c:v>
                  </c:pt>
                  <c:pt idx="14">
                    <c:v>木</c:v>
                  </c:pt>
                  <c:pt idx="15">
                    <c:v>金</c:v>
                  </c:pt>
                  <c:pt idx="16">
                    <c:v>土</c:v>
                  </c:pt>
                  <c:pt idx="17">
                    <c:v>日</c:v>
                  </c:pt>
                  <c:pt idx="18">
                    <c:v>月</c:v>
                  </c:pt>
                  <c:pt idx="19">
                    <c:v>火</c:v>
                  </c:pt>
                  <c:pt idx="20">
                    <c:v>水</c:v>
                  </c:pt>
                  <c:pt idx="21">
                    <c:v>木</c:v>
                  </c:pt>
                  <c:pt idx="22">
                    <c:v>金</c:v>
                  </c:pt>
                  <c:pt idx="23">
                    <c:v>土</c:v>
                  </c:pt>
                  <c:pt idx="24">
                    <c:v>日</c:v>
                  </c:pt>
                  <c:pt idx="25">
                    <c:v>月</c:v>
                  </c:pt>
                  <c:pt idx="26">
                    <c:v>火</c:v>
                  </c:pt>
                  <c:pt idx="27">
                    <c:v>水</c:v>
                  </c:pt>
                </c:lvl>
                <c:lvl>
                  <c:pt idx="0">
                    <c:v>1/1</c:v>
                  </c:pt>
                  <c:pt idx="1">
                    <c:v>1/2</c:v>
                  </c:pt>
                  <c:pt idx="2">
                    <c:v>1/3</c:v>
                  </c:pt>
                  <c:pt idx="3">
                    <c:v>1/4</c:v>
                  </c:pt>
                  <c:pt idx="4">
                    <c:v>1/5</c:v>
                  </c:pt>
                  <c:pt idx="5">
                    <c:v>1/6</c:v>
                  </c:pt>
                  <c:pt idx="6">
                    <c:v>1/7</c:v>
                  </c:pt>
                  <c:pt idx="7">
                    <c:v>1/8</c:v>
                  </c:pt>
                  <c:pt idx="8">
                    <c:v>1/9</c:v>
                  </c:pt>
                  <c:pt idx="9">
                    <c:v>1/10</c:v>
                  </c:pt>
                  <c:pt idx="10">
                    <c:v>1/11</c:v>
                  </c:pt>
                  <c:pt idx="11">
                    <c:v>1/12</c:v>
                  </c:pt>
                  <c:pt idx="12">
                    <c:v>1/13</c:v>
                  </c:pt>
                  <c:pt idx="13">
                    <c:v>1/14</c:v>
                  </c:pt>
                  <c:pt idx="14">
                    <c:v>1/15</c:v>
                  </c:pt>
                  <c:pt idx="15">
                    <c:v>1/16</c:v>
                  </c:pt>
                  <c:pt idx="16">
                    <c:v>1/17</c:v>
                  </c:pt>
                  <c:pt idx="17">
                    <c:v>1/18</c:v>
                  </c:pt>
                  <c:pt idx="18">
                    <c:v>1/19</c:v>
                  </c:pt>
                  <c:pt idx="19">
                    <c:v>1/20</c:v>
                  </c:pt>
                  <c:pt idx="20">
                    <c:v>1/21</c:v>
                  </c:pt>
                  <c:pt idx="21">
                    <c:v>1/22</c:v>
                  </c:pt>
                  <c:pt idx="22">
                    <c:v>1/23</c:v>
                  </c:pt>
                  <c:pt idx="23">
                    <c:v>1/24</c:v>
                  </c:pt>
                  <c:pt idx="24">
                    <c:v>1/25</c:v>
                  </c:pt>
                  <c:pt idx="25">
                    <c:v>1/26</c:v>
                  </c:pt>
                  <c:pt idx="26">
                    <c:v>1/27</c:v>
                  </c:pt>
                  <c:pt idx="27">
                    <c:v>1/28</c:v>
                  </c:pt>
                </c:lvl>
              </c:multiLvlStrCache>
            </c:multiLvlStrRef>
          </c:cat>
          <c:val>
            <c:numRef>
              <c:f>発生状況!$C$6:$C$62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0-7001-4989-8FCA-B05BB2BFE9F5}"/>
            </c:ext>
          </c:extLst>
        </c:ser>
        <c:ser>
          <c:idx val="1"/>
          <c:order val="1"/>
          <c:tx>
            <c:strRef>
              <c:f>発生状況!$D$5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cat>
            <c:multiLvlStrRef>
              <c:f>発生状況!$A$6:$B$62</c:f>
              <c:multiLvlStrCache>
                <c:ptCount val="28"/>
                <c:lvl>
                  <c:pt idx="0">
                    <c:v>木</c:v>
                  </c:pt>
                  <c:pt idx="1">
                    <c:v>金</c:v>
                  </c:pt>
                  <c:pt idx="2">
                    <c:v>土</c:v>
                  </c:pt>
                  <c:pt idx="3">
                    <c:v>日</c:v>
                  </c:pt>
                  <c:pt idx="4">
                    <c:v>月</c:v>
                  </c:pt>
                  <c:pt idx="5">
                    <c:v>火</c:v>
                  </c:pt>
                  <c:pt idx="6">
                    <c:v>水</c:v>
                  </c:pt>
                  <c:pt idx="7">
                    <c:v>木</c:v>
                  </c:pt>
                  <c:pt idx="8">
                    <c:v>金</c:v>
                  </c:pt>
                  <c:pt idx="9">
                    <c:v>土</c:v>
                  </c:pt>
                  <c:pt idx="10">
                    <c:v>日</c:v>
                  </c:pt>
                  <c:pt idx="11">
                    <c:v>月</c:v>
                  </c:pt>
                  <c:pt idx="12">
                    <c:v>火</c:v>
                  </c:pt>
                  <c:pt idx="13">
                    <c:v>水</c:v>
                  </c:pt>
                  <c:pt idx="14">
                    <c:v>木</c:v>
                  </c:pt>
                  <c:pt idx="15">
                    <c:v>金</c:v>
                  </c:pt>
                  <c:pt idx="16">
                    <c:v>土</c:v>
                  </c:pt>
                  <c:pt idx="17">
                    <c:v>日</c:v>
                  </c:pt>
                  <c:pt idx="18">
                    <c:v>月</c:v>
                  </c:pt>
                  <c:pt idx="19">
                    <c:v>火</c:v>
                  </c:pt>
                  <c:pt idx="20">
                    <c:v>水</c:v>
                  </c:pt>
                  <c:pt idx="21">
                    <c:v>木</c:v>
                  </c:pt>
                  <c:pt idx="22">
                    <c:v>金</c:v>
                  </c:pt>
                  <c:pt idx="23">
                    <c:v>土</c:v>
                  </c:pt>
                  <c:pt idx="24">
                    <c:v>日</c:v>
                  </c:pt>
                  <c:pt idx="25">
                    <c:v>月</c:v>
                  </c:pt>
                  <c:pt idx="26">
                    <c:v>火</c:v>
                  </c:pt>
                  <c:pt idx="27">
                    <c:v>水</c:v>
                  </c:pt>
                </c:lvl>
                <c:lvl>
                  <c:pt idx="0">
                    <c:v>1/1</c:v>
                  </c:pt>
                  <c:pt idx="1">
                    <c:v>1/2</c:v>
                  </c:pt>
                  <c:pt idx="2">
                    <c:v>1/3</c:v>
                  </c:pt>
                  <c:pt idx="3">
                    <c:v>1/4</c:v>
                  </c:pt>
                  <c:pt idx="4">
                    <c:v>1/5</c:v>
                  </c:pt>
                  <c:pt idx="5">
                    <c:v>1/6</c:v>
                  </c:pt>
                  <c:pt idx="6">
                    <c:v>1/7</c:v>
                  </c:pt>
                  <c:pt idx="7">
                    <c:v>1/8</c:v>
                  </c:pt>
                  <c:pt idx="8">
                    <c:v>1/9</c:v>
                  </c:pt>
                  <c:pt idx="9">
                    <c:v>1/10</c:v>
                  </c:pt>
                  <c:pt idx="10">
                    <c:v>1/11</c:v>
                  </c:pt>
                  <c:pt idx="11">
                    <c:v>1/12</c:v>
                  </c:pt>
                  <c:pt idx="12">
                    <c:v>1/13</c:v>
                  </c:pt>
                  <c:pt idx="13">
                    <c:v>1/14</c:v>
                  </c:pt>
                  <c:pt idx="14">
                    <c:v>1/15</c:v>
                  </c:pt>
                  <c:pt idx="15">
                    <c:v>1/16</c:v>
                  </c:pt>
                  <c:pt idx="16">
                    <c:v>1/17</c:v>
                  </c:pt>
                  <c:pt idx="17">
                    <c:v>1/18</c:v>
                  </c:pt>
                  <c:pt idx="18">
                    <c:v>1/19</c:v>
                  </c:pt>
                  <c:pt idx="19">
                    <c:v>1/20</c:v>
                  </c:pt>
                  <c:pt idx="20">
                    <c:v>1/21</c:v>
                  </c:pt>
                  <c:pt idx="21">
                    <c:v>1/22</c:v>
                  </c:pt>
                  <c:pt idx="22">
                    <c:v>1/23</c:v>
                  </c:pt>
                  <c:pt idx="23">
                    <c:v>1/24</c:v>
                  </c:pt>
                  <c:pt idx="24">
                    <c:v>1/25</c:v>
                  </c:pt>
                  <c:pt idx="25">
                    <c:v>1/26</c:v>
                  </c:pt>
                  <c:pt idx="26">
                    <c:v>1/27</c:v>
                  </c:pt>
                  <c:pt idx="27">
                    <c:v>1/28</c:v>
                  </c:pt>
                </c:lvl>
              </c:multiLvlStrCache>
            </c:multiLvlStrRef>
          </c:cat>
          <c:val>
            <c:numRef>
              <c:f>発生状況!$D$6:$D$62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1-7001-4989-8FCA-B05BB2BFE9F5}"/>
            </c:ext>
          </c:extLst>
        </c:ser>
        <c:ser>
          <c:idx val="2"/>
          <c:order val="2"/>
          <c:tx>
            <c:strRef>
              <c:f>発生状況!$E$5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cat>
            <c:multiLvlStrRef>
              <c:f>発生状況!$A$6:$B$62</c:f>
              <c:multiLvlStrCache>
                <c:ptCount val="28"/>
                <c:lvl>
                  <c:pt idx="0">
                    <c:v>木</c:v>
                  </c:pt>
                  <c:pt idx="1">
                    <c:v>金</c:v>
                  </c:pt>
                  <c:pt idx="2">
                    <c:v>土</c:v>
                  </c:pt>
                  <c:pt idx="3">
                    <c:v>日</c:v>
                  </c:pt>
                  <c:pt idx="4">
                    <c:v>月</c:v>
                  </c:pt>
                  <c:pt idx="5">
                    <c:v>火</c:v>
                  </c:pt>
                  <c:pt idx="6">
                    <c:v>水</c:v>
                  </c:pt>
                  <c:pt idx="7">
                    <c:v>木</c:v>
                  </c:pt>
                  <c:pt idx="8">
                    <c:v>金</c:v>
                  </c:pt>
                  <c:pt idx="9">
                    <c:v>土</c:v>
                  </c:pt>
                  <c:pt idx="10">
                    <c:v>日</c:v>
                  </c:pt>
                  <c:pt idx="11">
                    <c:v>月</c:v>
                  </c:pt>
                  <c:pt idx="12">
                    <c:v>火</c:v>
                  </c:pt>
                  <c:pt idx="13">
                    <c:v>水</c:v>
                  </c:pt>
                  <c:pt idx="14">
                    <c:v>木</c:v>
                  </c:pt>
                  <c:pt idx="15">
                    <c:v>金</c:v>
                  </c:pt>
                  <c:pt idx="16">
                    <c:v>土</c:v>
                  </c:pt>
                  <c:pt idx="17">
                    <c:v>日</c:v>
                  </c:pt>
                  <c:pt idx="18">
                    <c:v>月</c:v>
                  </c:pt>
                  <c:pt idx="19">
                    <c:v>火</c:v>
                  </c:pt>
                  <c:pt idx="20">
                    <c:v>水</c:v>
                  </c:pt>
                  <c:pt idx="21">
                    <c:v>木</c:v>
                  </c:pt>
                  <c:pt idx="22">
                    <c:v>金</c:v>
                  </c:pt>
                  <c:pt idx="23">
                    <c:v>土</c:v>
                  </c:pt>
                  <c:pt idx="24">
                    <c:v>日</c:v>
                  </c:pt>
                  <c:pt idx="25">
                    <c:v>月</c:v>
                  </c:pt>
                  <c:pt idx="26">
                    <c:v>火</c:v>
                  </c:pt>
                  <c:pt idx="27">
                    <c:v>水</c:v>
                  </c:pt>
                </c:lvl>
                <c:lvl>
                  <c:pt idx="0">
                    <c:v>1/1</c:v>
                  </c:pt>
                  <c:pt idx="1">
                    <c:v>1/2</c:v>
                  </c:pt>
                  <c:pt idx="2">
                    <c:v>1/3</c:v>
                  </c:pt>
                  <c:pt idx="3">
                    <c:v>1/4</c:v>
                  </c:pt>
                  <c:pt idx="4">
                    <c:v>1/5</c:v>
                  </c:pt>
                  <c:pt idx="5">
                    <c:v>1/6</c:v>
                  </c:pt>
                  <c:pt idx="6">
                    <c:v>1/7</c:v>
                  </c:pt>
                  <c:pt idx="7">
                    <c:v>1/8</c:v>
                  </c:pt>
                  <c:pt idx="8">
                    <c:v>1/9</c:v>
                  </c:pt>
                  <c:pt idx="9">
                    <c:v>1/10</c:v>
                  </c:pt>
                  <c:pt idx="10">
                    <c:v>1/11</c:v>
                  </c:pt>
                  <c:pt idx="11">
                    <c:v>1/12</c:v>
                  </c:pt>
                  <c:pt idx="12">
                    <c:v>1/13</c:v>
                  </c:pt>
                  <c:pt idx="13">
                    <c:v>1/14</c:v>
                  </c:pt>
                  <c:pt idx="14">
                    <c:v>1/15</c:v>
                  </c:pt>
                  <c:pt idx="15">
                    <c:v>1/16</c:v>
                  </c:pt>
                  <c:pt idx="16">
                    <c:v>1/17</c:v>
                  </c:pt>
                  <c:pt idx="17">
                    <c:v>1/18</c:v>
                  </c:pt>
                  <c:pt idx="18">
                    <c:v>1/19</c:v>
                  </c:pt>
                  <c:pt idx="19">
                    <c:v>1/20</c:v>
                  </c:pt>
                  <c:pt idx="20">
                    <c:v>1/21</c:v>
                  </c:pt>
                  <c:pt idx="21">
                    <c:v>1/22</c:v>
                  </c:pt>
                  <c:pt idx="22">
                    <c:v>1/23</c:v>
                  </c:pt>
                  <c:pt idx="23">
                    <c:v>1/24</c:v>
                  </c:pt>
                  <c:pt idx="24">
                    <c:v>1/25</c:v>
                  </c:pt>
                  <c:pt idx="25">
                    <c:v>1/26</c:v>
                  </c:pt>
                  <c:pt idx="26">
                    <c:v>1/27</c:v>
                  </c:pt>
                  <c:pt idx="27">
                    <c:v>1/28</c:v>
                  </c:pt>
                </c:lvl>
              </c:multiLvlStrCache>
            </c:multiLvlStrRef>
          </c:cat>
          <c:val>
            <c:numRef>
              <c:f>発生状況!$E$6:$E$62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2-7001-4989-8FCA-B05BB2BFE9F5}"/>
            </c:ext>
          </c:extLst>
        </c:ser>
        <c:ser>
          <c:idx val="7"/>
          <c:order val="3"/>
          <c:tx>
            <c:strRef>
              <c:f>発生状況!$F$5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val>
            <c:numRef>
              <c:f>発生状況!$F$7:$F$37</c:f>
              <c:numCache>
                <c:formatCode>0_);[Red]\(0\)</c:formatCode>
                <c:ptCount val="27"/>
              </c:numCache>
            </c:numRef>
          </c:val>
          <c:extLst>
            <c:ext xmlns:c16="http://schemas.microsoft.com/office/drawing/2014/chart" uri="{C3380CC4-5D6E-409C-BE32-E72D297353CC}">
              <c16:uniqueId val="{00000003-7001-4989-8FCA-B05BB2BFE9F5}"/>
            </c:ext>
          </c:extLst>
        </c:ser>
        <c:ser>
          <c:idx val="8"/>
          <c:order val="4"/>
          <c:tx>
            <c:strRef>
              <c:f>発生状況!$G$5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val>
            <c:numRef>
              <c:f>発生状況!$G$7:$G$37</c:f>
              <c:numCache>
                <c:formatCode>0_);[Red]\(0\)</c:formatCode>
                <c:ptCount val="27"/>
              </c:numCache>
            </c:numRef>
          </c:val>
          <c:extLst>
            <c:ext xmlns:c16="http://schemas.microsoft.com/office/drawing/2014/chart" uri="{C3380CC4-5D6E-409C-BE32-E72D297353CC}">
              <c16:uniqueId val="{00000004-7001-4989-8FCA-B05BB2BFE9F5}"/>
            </c:ext>
          </c:extLst>
        </c:ser>
        <c:ser>
          <c:idx val="9"/>
          <c:order val="5"/>
          <c:tx>
            <c:strRef>
              <c:f>発生状況!$H$5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val>
            <c:numRef>
              <c:f>発生状況!$H$6:$H$62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5-7001-4989-8FCA-B05BB2BFE9F5}"/>
            </c:ext>
          </c:extLst>
        </c:ser>
        <c:ser>
          <c:idx val="3"/>
          <c:order val="6"/>
          <c:tx>
            <c:strRef>
              <c:f>発生状況!$I$5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cat>
            <c:multiLvlStrRef>
              <c:f>発生状況!$A$6:$B$62</c:f>
              <c:multiLvlStrCache>
                <c:ptCount val="28"/>
                <c:lvl>
                  <c:pt idx="0">
                    <c:v>木</c:v>
                  </c:pt>
                  <c:pt idx="1">
                    <c:v>金</c:v>
                  </c:pt>
                  <c:pt idx="2">
                    <c:v>土</c:v>
                  </c:pt>
                  <c:pt idx="3">
                    <c:v>日</c:v>
                  </c:pt>
                  <c:pt idx="4">
                    <c:v>月</c:v>
                  </c:pt>
                  <c:pt idx="5">
                    <c:v>火</c:v>
                  </c:pt>
                  <c:pt idx="6">
                    <c:v>水</c:v>
                  </c:pt>
                  <c:pt idx="7">
                    <c:v>木</c:v>
                  </c:pt>
                  <c:pt idx="8">
                    <c:v>金</c:v>
                  </c:pt>
                  <c:pt idx="9">
                    <c:v>土</c:v>
                  </c:pt>
                  <c:pt idx="10">
                    <c:v>日</c:v>
                  </c:pt>
                  <c:pt idx="11">
                    <c:v>月</c:v>
                  </c:pt>
                  <c:pt idx="12">
                    <c:v>火</c:v>
                  </c:pt>
                  <c:pt idx="13">
                    <c:v>水</c:v>
                  </c:pt>
                  <c:pt idx="14">
                    <c:v>木</c:v>
                  </c:pt>
                  <c:pt idx="15">
                    <c:v>金</c:v>
                  </c:pt>
                  <c:pt idx="16">
                    <c:v>土</c:v>
                  </c:pt>
                  <c:pt idx="17">
                    <c:v>日</c:v>
                  </c:pt>
                  <c:pt idx="18">
                    <c:v>月</c:v>
                  </c:pt>
                  <c:pt idx="19">
                    <c:v>火</c:v>
                  </c:pt>
                  <c:pt idx="20">
                    <c:v>水</c:v>
                  </c:pt>
                  <c:pt idx="21">
                    <c:v>木</c:v>
                  </c:pt>
                  <c:pt idx="22">
                    <c:v>金</c:v>
                  </c:pt>
                  <c:pt idx="23">
                    <c:v>土</c:v>
                  </c:pt>
                  <c:pt idx="24">
                    <c:v>日</c:v>
                  </c:pt>
                  <c:pt idx="25">
                    <c:v>月</c:v>
                  </c:pt>
                  <c:pt idx="26">
                    <c:v>火</c:v>
                  </c:pt>
                  <c:pt idx="27">
                    <c:v>水</c:v>
                  </c:pt>
                </c:lvl>
                <c:lvl>
                  <c:pt idx="0">
                    <c:v>1/1</c:v>
                  </c:pt>
                  <c:pt idx="1">
                    <c:v>1/2</c:v>
                  </c:pt>
                  <c:pt idx="2">
                    <c:v>1/3</c:v>
                  </c:pt>
                  <c:pt idx="3">
                    <c:v>1/4</c:v>
                  </c:pt>
                  <c:pt idx="4">
                    <c:v>1/5</c:v>
                  </c:pt>
                  <c:pt idx="5">
                    <c:v>1/6</c:v>
                  </c:pt>
                  <c:pt idx="6">
                    <c:v>1/7</c:v>
                  </c:pt>
                  <c:pt idx="7">
                    <c:v>1/8</c:v>
                  </c:pt>
                  <c:pt idx="8">
                    <c:v>1/9</c:v>
                  </c:pt>
                  <c:pt idx="9">
                    <c:v>1/10</c:v>
                  </c:pt>
                  <c:pt idx="10">
                    <c:v>1/11</c:v>
                  </c:pt>
                  <c:pt idx="11">
                    <c:v>1/12</c:v>
                  </c:pt>
                  <c:pt idx="12">
                    <c:v>1/13</c:v>
                  </c:pt>
                  <c:pt idx="13">
                    <c:v>1/14</c:v>
                  </c:pt>
                  <c:pt idx="14">
                    <c:v>1/15</c:v>
                  </c:pt>
                  <c:pt idx="15">
                    <c:v>1/16</c:v>
                  </c:pt>
                  <c:pt idx="16">
                    <c:v>1/17</c:v>
                  </c:pt>
                  <c:pt idx="17">
                    <c:v>1/18</c:v>
                  </c:pt>
                  <c:pt idx="18">
                    <c:v>1/19</c:v>
                  </c:pt>
                  <c:pt idx="19">
                    <c:v>1/20</c:v>
                  </c:pt>
                  <c:pt idx="20">
                    <c:v>1/21</c:v>
                  </c:pt>
                  <c:pt idx="21">
                    <c:v>1/22</c:v>
                  </c:pt>
                  <c:pt idx="22">
                    <c:v>1/23</c:v>
                  </c:pt>
                  <c:pt idx="23">
                    <c:v>1/24</c:v>
                  </c:pt>
                  <c:pt idx="24">
                    <c:v>1/25</c:v>
                  </c:pt>
                  <c:pt idx="25">
                    <c:v>1/26</c:v>
                  </c:pt>
                  <c:pt idx="26">
                    <c:v>1/27</c:v>
                  </c:pt>
                  <c:pt idx="27">
                    <c:v>1/28</c:v>
                  </c:pt>
                </c:lvl>
              </c:multiLvlStrCache>
            </c:multiLvlStrRef>
          </c:cat>
          <c:val>
            <c:numRef>
              <c:f>発生状況!$I$6:$I$62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6-7001-4989-8FCA-B05BB2BFE9F5}"/>
            </c:ext>
          </c:extLst>
        </c:ser>
        <c:ser>
          <c:idx val="4"/>
          <c:order val="7"/>
          <c:tx>
            <c:strRef>
              <c:f>発生状況!$J$5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cat>
            <c:multiLvlStrRef>
              <c:f>発生状況!$A$6:$B$62</c:f>
              <c:multiLvlStrCache>
                <c:ptCount val="28"/>
                <c:lvl>
                  <c:pt idx="0">
                    <c:v>木</c:v>
                  </c:pt>
                  <c:pt idx="1">
                    <c:v>金</c:v>
                  </c:pt>
                  <c:pt idx="2">
                    <c:v>土</c:v>
                  </c:pt>
                  <c:pt idx="3">
                    <c:v>日</c:v>
                  </c:pt>
                  <c:pt idx="4">
                    <c:v>月</c:v>
                  </c:pt>
                  <c:pt idx="5">
                    <c:v>火</c:v>
                  </c:pt>
                  <c:pt idx="6">
                    <c:v>水</c:v>
                  </c:pt>
                  <c:pt idx="7">
                    <c:v>木</c:v>
                  </c:pt>
                  <c:pt idx="8">
                    <c:v>金</c:v>
                  </c:pt>
                  <c:pt idx="9">
                    <c:v>土</c:v>
                  </c:pt>
                  <c:pt idx="10">
                    <c:v>日</c:v>
                  </c:pt>
                  <c:pt idx="11">
                    <c:v>月</c:v>
                  </c:pt>
                  <c:pt idx="12">
                    <c:v>火</c:v>
                  </c:pt>
                  <c:pt idx="13">
                    <c:v>水</c:v>
                  </c:pt>
                  <c:pt idx="14">
                    <c:v>木</c:v>
                  </c:pt>
                  <c:pt idx="15">
                    <c:v>金</c:v>
                  </c:pt>
                  <c:pt idx="16">
                    <c:v>土</c:v>
                  </c:pt>
                  <c:pt idx="17">
                    <c:v>日</c:v>
                  </c:pt>
                  <c:pt idx="18">
                    <c:v>月</c:v>
                  </c:pt>
                  <c:pt idx="19">
                    <c:v>火</c:v>
                  </c:pt>
                  <c:pt idx="20">
                    <c:v>水</c:v>
                  </c:pt>
                  <c:pt idx="21">
                    <c:v>木</c:v>
                  </c:pt>
                  <c:pt idx="22">
                    <c:v>金</c:v>
                  </c:pt>
                  <c:pt idx="23">
                    <c:v>土</c:v>
                  </c:pt>
                  <c:pt idx="24">
                    <c:v>日</c:v>
                  </c:pt>
                  <c:pt idx="25">
                    <c:v>月</c:v>
                  </c:pt>
                  <c:pt idx="26">
                    <c:v>火</c:v>
                  </c:pt>
                  <c:pt idx="27">
                    <c:v>水</c:v>
                  </c:pt>
                </c:lvl>
                <c:lvl>
                  <c:pt idx="0">
                    <c:v>1/1</c:v>
                  </c:pt>
                  <c:pt idx="1">
                    <c:v>1/2</c:v>
                  </c:pt>
                  <c:pt idx="2">
                    <c:v>1/3</c:v>
                  </c:pt>
                  <c:pt idx="3">
                    <c:v>1/4</c:v>
                  </c:pt>
                  <c:pt idx="4">
                    <c:v>1/5</c:v>
                  </c:pt>
                  <c:pt idx="5">
                    <c:v>1/6</c:v>
                  </c:pt>
                  <c:pt idx="6">
                    <c:v>1/7</c:v>
                  </c:pt>
                  <c:pt idx="7">
                    <c:v>1/8</c:v>
                  </c:pt>
                  <c:pt idx="8">
                    <c:v>1/9</c:v>
                  </c:pt>
                  <c:pt idx="9">
                    <c:v>1/10</c:v>
                  </c:pt>
                  <c:pt idx="10">
                    <c:v>1/11</c:v>
                  </c:pt>
                  <c:pt idx="11">
                    <c:v>1/12</c:v>
                  </c:pt>
                  <c:pt idx="12">
                    <c:v>1/13</c:v>
                  </c:pt>
                  <c:pt idx="13">
                    <c:v>1/14</c:v>
                  </c:pt>
                  <c:pt idx="14">
                    <c:v>1/15</c:v>
                  </c:pt>
                  <c:pt idx="15">
                    <c:v>1/16</c:v>
                  </c:pt>
                  <c:pt idx="16">
                    <c:v>1/17</c:v>
                  </c:pt>
                  <c:pt idx="17">
                    <c:v>1/18</c:v>
                  </c:pt>
                  <c:pt idx="18">
                    <c:v>1/19</c:v>
                  </c:pt>
                  <c:pt idx="19">
                    <c:v>1/20</c:v>
                  </c:pt>
                  <c:pt idx="20">
                    <c:v>1/21</c:v>
                  </c:pt>
                  <c:pt idx="21">
                    <c:v>1/22</c:v>
                  </c:pt>
                  <c:pt idx="22">
                    <c:v>1/23</c:v>
                  </c:pt>
                  <c:pt idx="23">
                    <c:v>1/24</c:v>
                  </c:pt>
                  <c:pt idx="24">
                    <c:v>1/25</c:v>
                  </c:pt>
                  <c:pt idx="25">
                    <c:v>1/26</c:v>
                  </c:pt>
                  <c:pt idx="26">
                    <c:v>1/27</c:v>
                  </c:pt>
                  <c:pt idx="27">
                    <c:v>1/28</c:v>
                  </c:pt>
                </c:lvl>
              </c:multiLvlStrCache>
            </c:multiLvlStrRef>
          </c:cat>
          <c:val>
            <c:numRef>
              <c:f>発生状況!$J$6:$J$62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7-7001-4989-8FCA-B05BB2BFE9F5}"/>
            </c:ext>
          </c:extLst>
        </c:ser>
        <c:ser>
          <c:idx val="5"/>
          <c:order val="8"/>
          <c:tx>
            <c:strRef>
              <c:f>発生状況!$K$5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cat>
            <c:multiLvlStrRef>
              <c:f>発生状況!$A$6:$B$62</c:f>
              <c:multiLvlStrCache>
                <c:ptCount val="28"/>
                <c:lvl>
                  <c:pt idx="0">
                    <c:v>木</c:v>
                  </c:pt>
                  <c:pt idx="1">
                    <c:v>金</c:v>
                  </c:pt>
                  <c:pt idx="2">
                    <c:v>土</c:v>
                  </c:pt>
                  <c:pt idx="3">
                    <c:v>日</c:v>
                  </c:pt>
                  <c:pt idx="4">
                    <c:v>月</c:v>
                  </c:pt>
                  <c:pt idx="5">
                    <c:v>火</c:v>
                  </c:pt>
                  <c:pt idx="6">
                    <c:v>水</c:v>
                  </c:pt>
                  <c:pt idx="7">
                    <c:v>木</c:v>
                  </c:pt>
                  <c:pt idx="8">
                    <c:v>金</c:v>
                  </c:pt>
                  <c:pt idx="9">
                    <c:v>土</c:v>
                  </c:pt>
                  <c:pt idx="10">
                    <c:v>日</c:v>
                  </c:pt>
                  <c:pt idx="11">
                    <c:v>月</c:v>
                  </c:pt>
                  <c:pt idx="12">
                    <c:v>火</c:v>
                  </c:pt>
                  <c:pt idx="13">
                    <c:v>水</c:v>
                  </c:pt>
                  <c:pt idx="14">
                    <c:v>木</c:v>
                  </c:pt>
                  <c:pt idx="15">
                    <c:v>金</c:v>
                  </c:pt>
                  <c:pt idx="16">
                    <c:v>土</c:v>
                  </c:pt>
                  <c:pt idx="17">
                    <c:v>日</c:v>
                  </c:pt>
                  <c:pt idx="18">
                    <c:v>月</c:v>
                  </c:pt>
                  <c:pt idx="19">
                    <c:v>火</c:v>
                  </c:pt>
                  <c:pt idx="20">
                    <c:v>水</c:v>
                  </c:pt>
                  <c:pt idx="21">
                    <c:v>木</c:v>
                  </c:pt>
                  <c:pt idx="22">
                    <c:v>金</c:v>
                  </c:pt>
                  <c:pt idx="23">
                    <c:v>土</c:v>
                  </c:pt>
                  <c:pt idx="24">
                    <c:v>日</c:v>
                  </c:pt>
                  <c:pt idx="25">
                    <c:v>月</c:v>
                  </c:pt>
                  <c:pt idx="26">
                    <c:v>火</c:v>
                  </c:pt>
                  <c:pt idx="27">
                    <c:v>水</c:v>
                  </c:pt>
                </c:lvl>
                <c:lvl>
                  <c:pt idx="0">
                    <c:v>1/1</c:v>
                  </c:pt>
                  <c:pt idx="1">
                    <c:v>1/2</c:v>
                  </c:pt>
                  <c:pt idx="2">
                    <c:v>1/3</c:v>
                  </c:pt>
                  <c:pt idx="3">
                    <c:v>1/4</c:v>
                  </c:pt>
                  <c:pt idx="4">
                    <c:v>1/5</c:v>
                  </c:pt>
                  <c:pt idx="5">
                    <c:v>1/6</c:v>
                  </c:pt>
                  <c:pt idx="6">
                    <c:v>1/7</c:v>
                  </c:pt>
                  <c:pt idx="7">
                    <c:v>1/8</c:v>
                  </c:pt>
                  <c:pt idx="8">
                    <c:v>1/9</c:v>
                  </c:pt>
                  <c:pt idx="9">
                    <c:v>1/10</c:v>
                  </c:pt>
                  <c:pt idx="10">
                    <c:v>1/11</c:v>
                  </c:pt>
                  <c:pt idx="11">
                    <c:v>1/12</c:v>
                  </c:pt>
                  <c:pt idx="12">
                    <c:v>1/13</c:v>
                  </c:pt>
                  <c:pt idx="13">
                    <c:v>1/14</c:v>
                  </c:pt>
                  <c:pt idx="14">
                    <c:v>1/15</c:v>
                  </c:pt>
                  <c:pt idx="15">
                    <c:v>1/16</c:v>
                  </c:pt>
                  <c:pt idx="16">
                    <c:v>1/17</c:v>
                  </c:pt>
                  <c:pt idx="17">
                    <c:v>1/18</c:v>
                  </c:pt>
                  <c:pt idx="18">
                    <c:v>1/19</c:v>
                  </c:pt>
                  <c:pt idx="19">
                    <c:v>1/20</c:v>
                  </c:pt>
                  <c:pt idx="20">
                    <c:v>1/21</c:v>
                  </c:pt>
                  <c:pt idx="21">
                    <c:v>1/22</c:v>
                  </c:pt>
                  <c:pt idx="22">
                    <c:v>1/23</c:v>
                  </c:pt>
                  <c:pt idx="23">
                    <c:v>1/24</c:v>
                  </c:pt>
                  <c:pt idx="24">
                    <c:v>1/25</c:v>
                  </c:pt>
                  <c:pt idx="25">
                    <c:v>1/26</c:v>
                  </c:pt>
                  <c:pt idx="26">
                    <c:v>1/27</c:v>
                  </c:pt>
                  <c:pt idx="27">
                    <c:v>1/28</c:v>
                  </c:pt>
                </c:lvl>
              </c:multiLvlStrCache>
            </c:multiLvlStrRef>
          </c:cat>
          <c:val>
            <c:numRef>
              <c:f>発生状況!$K$6:$K$62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8-7001-4989-8FCA-B05BB2BFE9F5}"/>
            </c:ext>
          </c:extLst>
        </c:ser>
        <c:ser>
          <c:idx val="6"/>
          <c:order val="9"/>
          <c:tx>
            <c:strRef>
              <c:f>発生状況!$L$5</c:f>
              <c:strCache>
                <c:ptCount val="1"/>
                <c:pt idx="0">
                  <c:v>#N/A</c:v>
                </c:pt>
              </c:strCache>
            </c:strRef>
          </c:tx>
          <c:invertIfNegative val="0"/>
          <c:cat>
            <c:multiLvlStrRef>
              <c:f>発生状況!$A$6:$B$62</c:f>
              <c:multiLvlStrCache>
                <c:ptCount val="28"/>
                <c:lvl>
                  <c:pt idx="0">
                    <c:v>木</c:v>
                  </c:pt>
                  <c:pt idx="1">
                    <c:v>金</c:v>
                  </c:pt>
                  <c:pt idx="2">
                    <c:v>土</c:v>
                  </c:pt>
                  <c:pt idx="3">
                    <c:v>日</c:v>
                  </c:pt>
                  <c:pt idx="4">
                    <c:v>月</c:v>
                  </c:pt>
                  <c:pt idx="5">
                    <c:v>火</c:v>
                  </c:pt>
                  <c:pt idx="6">
                    <c:v>水</c:v>
                  </c:pt>
                  <c:pt idx="7">
                    <c:v>木</c:v>
                  </c:pt>
                  <c:pt idx="8">
                    <c:v>金</c:v>
                  </c:pt>
                  <c:pt idx="9">
                    <c:v>土</c:v>
                  </c:pt>
                  <c:pt idx="10">
                    <c:v>日</c:v>
                  </c:pt>
                  <c:pt idx="11">
                    <c:v>月</c:v>
                  </c:pt>
                  <c:pt idx="12">
                    <c:v>火</c:v>
                  </c:pt>
                  <c:pt idx="13">
                    <c:v>水</c:v>
                  </c:pt>
                  <c:pt idx="14">
                    <c:v>木</c:v>
                  </c:pt>
                  <c:pt idx="15">
                    <c:v>金</c:v>
                  </c:pt>
                  <c:pt idx="16">
                    <c:v>土</c:v>
                  </c:pt>
                  <c:pt idx="17">
                    <c:v>日</c:v>
                  </c:pt>
                  <c:pt idx="18">
                    <c:v>月</c:v>
                  </c:pt>
                  <c:pt idx="19">
                    <c:v>火</c:v>
                  </c:pt>
                  <c:pt idx="20">
                    <c:v>水</c:v>
                  </c:pt>
                  <c:pt idx="21">
                    <c:v>木</c:v>
                  </c:pt>
                  <c:pt idx="22">
                    <c:v>金</c:v>
                  </c:pt>
                  <c:pt idx="23">
                    <c:v>土</c:v>
                  </c:pt>
                  <c:pt idx="24">
                    <c:v>日</c:v>
                  </c:pt>
                  <c:pt idx="25">
                    <c:v>月</c:v>
                  </c:pt>
                  <c:pt idx="26">
                    <c:v>火</c:v>
                  </c:pt>
                  <c:pt idx="27">
                    <c:v>水</c:v>
                  </c:pt>
                </c:lvl>
                <c:lvl>
                  <c:pt idx="0">
                    <c:v>1/1</c:v>
                  </c:pt>
                  <c:pt idx="1">
                    <c:v>1/2</c:v>
                  </c:pt>
                  <c:pt idx="2">
                    <c:v>1/3</c:v>
                  </c:pt>
                  <c:pt idx="3">
                    <c:v>1/4</c:v>
                  </c:pt>
                  <c:pt idx="4">
                    <c:v>1/5</c:v>
                  </c:pt>
                  <c:pt idx="5">
                    <c:v>1/6</c:v>
                  </c:pt>
                  <c:pt idx="6">
                    <c:v>1/7</c:v>
                  </c:pt>
                  <c:pt idx="7">
                    <c:v>1/8</c:v>
                  </c:pt>
                  <c:pt idx="8">
                    <c:v>1/9</c:v>
                  </c:pt>
                  <c:pt idx="9">
                    <c:v>1/10</c:v>
                  </c:pt>
                  <c:pt idx="10">
                    <c:v>1/11</c:v>
                  </c:pt>
                  <c:pt idx="11">
                    <c:v>1/12</c:v>
                  </c:pt>
                  <c:pt idx="12">
                    <c:v>1/13</c:v>
                  </c:pt>
                  <c:pt idx="13">
                    <c:v>1/14</c:v>
                  </c:pt>
                  <c:pt idx="14">
                    <c:v>1/15</c:v>
                  </c:pt>
                  <c:pt idx="15">
                    <c:v>1/16</c:v>
                  </c:pt>
                  <c:pt idx="16">
                    <c:v>1/17</c:v>
                  </c:pt>
                  <c:pt idx="17">
                    <c:v>1/18</c:v>
                  </c:pt>
                  <c:pt idx="18">
                    <c:v>1/19</c:v>
                  </c:pt>
                  <c:pt idx="19">
                    <c:v>1/20</c:v>
                  </c:pt>
                  <c:pt idx="20">
                    <c:v>1/21</c:v>
                  </c:pt>
                  <c:pt idx="21">
                    <c:v>1/22</c:v>
                  </c:pt>
                  <c:pt idx="22">
                    <c:v>1/23</c:v>
                  </c:pt>
                  <c:pt idx="23">
                    <c:v>1/24</c:v>
                  </c:pt>
                  <c:pt idx="24">
                    <c:v>1/25</c:v>
                  </c:pt>
                  <c:pt idx="25">
                    <c:v>1/26</c:v>
                  </c:pt>
                  <c:pt idx="26">
                    <c:v>1/27</c:v>
                  </c:pt>
                  <c:pt idx="27">
                    <c:v>1/28</c:v>
                  </c:pt>
                </c:lvl>
              </c:multiLvlStrCache>
            </c:multiLvlStrRef>
          </c:cat>
          <c:val>
            <c:numRef>
              <c:f>発生状況!$L$6:$L$62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9-7001-4989-8FCA-B05BB2BFE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4852400"/>
        <c:axId val="1"/>
      </c:barChart>
      <c:catAx>
        <c:axId val="44485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2.6771653543307086E-2"/>
              <c:y val="3.8237058969958208E-2"/>
            </c:manualLayout>
          </c:layout>
          <c:overlay val="0"/>
        </c:title>
        <c:numFmt formatCode="0_);[Red]\(0\)" sourceLinked="1"/>
        <c:majorTickMark val="out"/>
        <c:minorTickMark val="none"/>
        <c:tickLblPos val="nextTo"/>
        <c:crossAx val="444852400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0.72972770971311718"/>
          <c:y val="0.13246987729899623"/>
          <c:w val="0.27027229028688282"/>
          <c:h val="0.60744612844894408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600"/>
          </a:pPr>
          <a:endParaRPr lang="ja-JP"/>
        </a:p>
      </c:txPr>
    </c:legend>
    <c:plotVisOnly val="1"/>
    <c:dispBlanksAs val="gap"/>
    <c:showDLblsOverMax val="0"/>
  </c:chart>
  <c:txPr>
    <a:bodyPr/>
    <a:lstStyle/>
    <a:p>
      <a:pPr>
        <a:defRPr sz="1100"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/>
              <a:t>有症者合計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発生状況!$C$5:$L$5</c:f>
              <c:numCache>
                <c:formatCode>General</c:formatCode>
                <c:ptCount val="1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</c:numCache>
            </c:numRef>
          </c:cat>
          <c:val>
            <c:numRef>
              <c:f>発生状況!$C$63:$L$63</c:f>
              <c:numCache>
                <c:formatCode>0_);[Red]\(0\)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23-43FF-94E4-B307E6449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4855312"/>
        <c:axId val="1"/>
      </c:barChart>
      <c:catAx>
        <c:axId val="444855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_);[Red]\(0\)" sourceLinked="1"/>
        <c:majorTickMark val="out"/>
        <c:minorTickMark val="none"/>
        <c:tickLblPos val="nextTo"/>
        <c:crossAx val="444855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ja-JP" sz="1600"/>
              <a:t>新規発症状況</a:t>
            </a:r>
          </a:p>
        </c:rich>
      </c:tx>
      <c:layout>
        <c:manualLayout>
          <c:xMode val="edge"/>
          <c:yMode val="edge"/>
          <c:x val="0.40918874088071211"/>
          <c:y val="2.34595422581991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4.7425818041401543E-2"/>
          <c:y val="9.5887753974387868E-2"/>
          <c:w val="0.89232250927311763"/>
          <c:h val="0.774445094222998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'発生状況（記入例）'!$C$5</c:f>
              <c:strCache>
                <c:ptCount val="1"/>
                <c:pt idx="0">
                  <c:v>6歳以下</c:v>
                </c:pt>
              </c:strCache>
            </c:strRef>
          </c:tx>
          <c:invertIfNegative val="0"/>
          <c:cat>
            <c:multiLvlStrRef>
              <c:f>'発生状況（記入例）'!$A$6:$B$62</c:f>
              <c:multiLvlStrCache>
                <c:ptCount val="28"/>
                <c:lvl>
                  <c:pt idx="0">
                    <c:v>火</c:v>
                  </c:pt>
                  <c:pt idx="1">
                    <c:v>水</c:v>
                  </c:pt>
                  <c:pt idx="2">
                    <c:v>木</c:v>
                  </c:pt>
                  <c:pt idx="3">
                    <c:v>金</c:v>
                  </c:pt>
                  <c:pt idx="4">
                    <c:v>土</c:v>
                  </c:pt>
                  <c:pt idx="5">
                    <c:v>日</c:v>
                  </c:pt>
                  <c:pt idx="6">
                    <c:v>月</c:v>
                  </c:pt>
                  <c:pt idx="7">
                    <c:v>火</c:v>
                  </c:pt>
                  <c:pt idx="8">
                    <c:v>水</c:v>
                  </c:pt>
                  <c:pt idx="9">
                    <c:v>木</c:v>
                  </c:pt>
                  <c:pt idx="10">
                    <c:v>金</c:v>
                  </c:pt>
                  <c:pt idx="11">
                    <c:v>土</c:v>
                  </c:pt>
                  <c:pt idx="12">
                    <c:v>日</c:v>
                  </c:pt>
                  <c:pt idx="13">
                    <c:v>月</c:v>
                  </c:pt>
                  <c:pt idx="14">
                    <c:v>火</c:v>
                  </c:pt>
                  <c:pt idx="15">
                    <c:v>水</c:v>
                  </c:pt>
                  <c:pt idx="16">
                    <c:v>木</c:v>
                  </c:pt>
                  <c:pt idx="17">
                    <c:v>金</c:v>
                  </c:pt>
                  <c:pt idx="18">
                    <c:v>土</c:v>
                  </c:pt>
                  <c:pt idx="19">
                    <c:v>日</c:v>
                  </c:pt>
                  <c:pt idx="20">
                    <c:v>月</c:v>
                  </c:pt>
                  <c:pt idx="21">
                    <c:v>火</c:v>
                  </c:pt>
                  <c:pt idx="22">
                    <c:v>水</c:v>
                  </c:pt>
                  <c:pt idx="23">
                    <c:v>木</c:v>
                  </c:pt>
                  <c:pt idx="24">
                    <c:v>金</c:v>
                  </c:pt>
                  <c:pt idx="25">
                    <c:v>土</c:v>
                  </c:pt>
                  <c:pt idx="26">
                    <c:v>日</c:v>
                  </c:pt>
                  <c:pt idx="27">
                    <c:v>月</c:v>
                  </c:pt>
                </c:lvl>
                <c:lvl>
                  <c:pt idx="0">
                    <c:v>2/20</c:v>
                  </c:pt>
                  <c:pt idx="1">
                    <c:v>2/21</c:v>
                  </c:pt>
                  <c:pt idx="2">
                    <c:v>2/22</c:v>
                  </c:pt>
                  <c:pt idx="3">
                    <c:v>2/23</c:v>
                  </c:pt>
                  <c:pt idx="4">
                    <c:v>2/24</c:v>
                  </c:pt>
                  <c:pt idx="5">
                    <c:v>2/25</c:v>
                  </c:pt>
                  <c:pt idx="6">
                    <c:v>2/26</c:v>
                  </c:pt>
                  <c:pt idx="7">
                    <c:v>2/27</c:v>
                  </c:pt>
                  <c:pt idx="8">
                    <c:v>2/28</c:v>
                  </c:pt>
                  <c:pt idx="9">
                    <c:v>2/29</c:v>
                  </c:pt>
                  <c:pt idx="10">
                    <c:v>3/1</c:v>
                  </c:pt>
                  <c:pt idx="11">
                    <c:v>3/2</c:v>
                  </c:pt>
                  <c:pt idx="12">
                    <c:v>3/3</c:v>
                  </c:pt>
                  <c:pt idx="13">
                    <c:v>3/4</c:v>
                  </c:pt>
                  <c:pt idx="14">
                    <c:v>3/5</c:v>
                  </c:pt>
                  <c:pt idx="15">
                    <c:v>3/6</c:v>
                  </c:pt>
                  <c:pt idx="16">
                    <c:v>3/7</c:v>
                  </c:pt>
                  <c:pt idx="17">
                    <c:v>3/8</c:v>
                  </c:pt>
                  <c:pt idx="18">
                    <c:v>3/9</c:v>
                  </c:pt>
                  <c:pt idx="19">
                    <c:v>3/10</c:v>
                  </c:pt>
                  <c:pt idx="20">
                    <c:v>3/11</c:v>
                  </c:pt>
                  <c:pt idx="21">
                    <c:v>3/12</c:v>
                  </c:pt>
                  <c:pt idx="22">
                    <c:v>3/13</c:v>
                  </c:pt>
                  <c:pt idx="23">
                    <c:v>3/14</c:v>
                  </c:pt>
                  <c:pt idx="24">
                    <c:v>3/15</c:v>
                  </c:pt>
                  <c:pt idx="25">
                    <c:v>3/16</c:v>
                  </c:pt>
                  <c:pt idx="26">
                    <c:v>3/17</c:v>
                  </c:pt>
                  <c:pt idx="27">
                    <c:v>3/18</c:v>
                  </c:pt>
                </c:lvl>
              </c:multiLvlStrCache>
            </c:multiLvlStrRef>
          </c:cat>
          <c:val>
            <c:numRef>
              <c:f>'発生状況（記入例）'!$C$6:$C$62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0-AB52-4805-A6C9-21B360AA6276}"/>
            </c:ext>
          </c:extLst>
        </c:ser>
        <c:ser>
          <c:idx val="1"/>
          <c:order val="1"/>
          <c:tx>
            <c:strRef>
              <c:f>'発生状況（記入例）'!$D$5</c:f>
              <c:strCache>
                <c:ptCount val="1"/>
                <c:pt idx="0">
                  <c:v>6〜12歳</c:v>
                </c:pt>
              </c:strCache>
            </c:strRef>
          </c:tx>
          <c:invertIfNegative val="0"/>
          <c:cat>
            <c:multiLvlStrRef>
              <c:f>'発生状況（記入例）'!$A$6:$B$62</c:f>
              <c:multiLvlStrCache>
                <c:ptCount val="28"/>
                <c:lvl>
                  <c:pt idx="0">
                    <c:v>火</c:v>
                  </c:pt>
                  <c:pt idx="1">
                    <c:v>水</c:v>
                  </c:pt>
                  <c:pt idx="2">
                    <c:v>木</c:v>
                  </c:pt>
                  <c:pt idx="3">
                    <c:v>金</c:v>
                  </c:pt>
                  <c:pt idx="4">
                    <c:v>土</c:v>
                  </c:pt>
                  <c:pt idx="5">
                    <c:v>日</c:v>
                  </c:pt>
                  <c:pt idx="6">
                    <c:v>月</c:v>
                  </c:pt>
                  <c:pt idx="7">
                    <c:v>火</c:v>
                  </c:pt>
                  <c:pt idx="8">
                    <c:v>水</c:v>
                  </c:pt>
                  <c:pt idx="9">
                    <c:v>木</c:v>
                  </c:pt>
                  <c:pt idx="10">
                    <c:v>金</c:v>
                  </c:pt>
                  <c:pt idx="11">
                    <c:v>土</c:v>
                  </c:pt>
                  <c:pt idx="12">
                    <c:v>日</c:v>
                  </c:pt>
                  <c:pt idx="13">
                    <c:v>月</c:v>
                  </c:pt>
                  <c:pt idx="14">
                    <c:v>火</c:v>
                  </c:pt>
                  <c:pt idx="15">
                    <c:v>水</c:v>
                  </c:pt>
                  <c:pt idx="16">
                    <c:v>木</c:v>
                  </c:pt>
                  <c:pt idx="17">
                    <c:v>金</c:v>
                  </c:pt>
                  <c:pt idx="18">
                    <c:v>土</c:v>
                  </c:pt>
                  <c:pt idx="19">
                    <c:v>日</c:v>
                  </c:pt>
                  <c:pt idx="20">
                    <c:v>月</c:v>
                  </c:pt>
                  <c:pt idx="21">
                    <c:v>火</c:v>
                  </c:pt>
                  <c:pt idx="22">
                    <c:v>水</c:v>
                  </c:pt>
                  <c:pt idx="23">
                    <c:v>木</c:v>
                  </c:pt>
                  <c:pt idx="24">
                    <c:v>金</c:v>
                  </c:pt>
                  <c:pt idx="25">
                    <c:v>土</c:v>
                  </c:pt>
                  <c:pt idx="26">
                    <c:v>日</c:v>
                  </c:pt>
                  <c:pt idx="27">
                    <c:v>月</c:v>
                  </c:pt>
                </c:lvl>
                <c:lvl>
                  <c:pt idx="0">
                    <c:v>2/20</c:v>
                  </c:pt>
                  <c:pt idx="1">
                    <c:v>2/21</c:v>
                  </c:pt>
                  <c:pt idx="2">
                    <c:v>2/22</c:v>
                  </c:pt>
                  <c:pt idx="3">
                    <c:v>2/23</c:v>
                  </c:pt>
                  <c:pt idx="4">
                    <c:v>2/24</c:v>
                  </c:pt>
                  <c:pt idx="5">
                    <c:v>2/25</c:v>
                  </c:pt>
                  <c:pt idx="6">
                    <c:v>2/26</c:v>
                  </c:pt>
                  <c:pt idx="7">
                    <c:v>2/27</c:v>
                  </c:pt>
                  <c:pt idx="8">
                    <c:v>2/28</c:v>
                  </c:pt>
                  <c:pt idx="9">
                    <c:v>2/29</c:v>
                  </c:pt>
                  <c:pt idx="10">
                    <c:v>3/1</c:v>
                  </c:pt>
                  <c:pt idx="11">
                    <c:v>3/2</c:v>
                  </c:pt>
                  <c:pt idx="12">
                    <c:v>3/3</c:v>
                  </c:pt>
                  <c:pt idx="13">
                    <c:v>3/4</c:v>
                  </c:pt>
                  <c:pt idx="14">
                    <c:v>3/5</c:v>
                  </c:pt>
                  <c:pt idx="15">
                    <c:v>3/6</c:v>
                  </c:pt>
                  <c:pt idx="16">
                    <c:v>3/7</c:v>
                  </c:pt>
                  <c:pt idx="17">
                    <c:v>3/8</c:v>
                  </c:pt>
                  <c:pt idx="18">
                    <c:v>3/9</c:v>
                  </c:pt>
                  <c:pt idx="19">
                    <c:v>3/10</c:v>
                  </c:pt>
                  <c:pt idx="20">
                    <c:v>3/11</c:v>
                  </c:pt>
                  <c:pt idx="21">
                    <c:v>3/12</c:v>
                  </c:pt>
                  <c:pt idx="22">
                    <c:v>3/13</c:v>
                  </c:pt>
                  <c:pt idx="23">
                    <c:v>3/14</c:v>
                  </c:pt>
                  <c:pt idx="24">
                    <c:v>3/15</c:v>
                  </c:pt>
                  <c:pt idx="25">
                    <c:v>3/16</c:v>
                  </c:pt>
                  <c:pt idx="26">
                    <c:v>3/17</c:v>
                  </c:pt>
                  <c:pt idx="27">
                    <c:v>3/18</c:v>
                  </c:pt>
                </c:lvl>
              </c:multiLvlStrCache>
            </c:multiLvlStrRef>
          </c:cat>
          <c:val>
            <c:numRef>
              <c:f>'発生状況（記入例）'!$D$6:$D$62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1-AB52-4805-A6C9-21B360AA6276}"/>
            </c:ext>
          </c:extLst>
        </c:ser>
        <c:ser>
          <c:idx val="2"/>
          <c:order val="2"/>
          <c:tx>
            <c:strRef>
              <c:f>'発生状況（記入例）'!$E$5</c:f>
              <c:strCache>
                <c:ptCount val="1"/>
                <c:pt idx="0">
                  <c:v>13〜15歳</c:v>
                </c:pt>
              </c:strCache>
            </c:strRef>
          </c:tx>
          <c:invertIfNegative val="0"/>
          <c:cat>
            <c:multiLvlStrRef>
              <c:f>'発生状況（記入例）'!$A$6:$B$62</c:f>
              <c:multiLvlStrCache>
                <c:ptCount val="28"/>
                <c:lvl>
                  <c:pt idx="0">
                    <c:v>火</c:v>
                  </c:pt>
                  <c:pt idx="1">
                    <c:v>水</c:v>
                  </c:pt>
                  <c:pt idx="2">
                    <c:v>木</c:v>
                  </c:pt>
                  <c:pt idx="3">
                    <c:v>金</c:v>
                  </c:pt>
                  <c:pt idx="4">
                    <c:v>土</c:v>
                  </c:pt>
                  <c:pt idx="5">
                    <c:v>日</c:v>
                  </c:pt>
                  <c:pt idx="6">
                    <c:v>月</c:v>
                  </c:pt>
                  <c:pt idx="7">
                    <c:v>火</c:v>
                  </c:pt>
                  <c:pt idx="8">
                    <c:v>水</c:v>
                  </c:pt>
                  <c:pt idx="9">
                    <c:v>木</c:v>
                  </c:pt>
                  <c:pt idx="10">
                    <c:v>金</c:v>
                  </c:pt>
                  <c:pt idx="11">
                    <c:v>土</c:v>
                  </c:pt>
                  <c:pt idx="12">
                    <c:v>日</c:v>
                  </c:pt>
                  <c:pt idx="13">
                    <c:v>月</c:v>
                  </c:pt>
                  <c:pt idx="14">
                    <c:v>火</c:v>
                  </c:pt>
                  <c:pt idx="15">
                    <c:v>水</c:v>
                  </c:pt>
                  <c:pt idx="16">
                    <c:v>木</c:v>
                  </c:pt>
                  <c:pt idx="17">
                    <c:v>金</c:v>
                  </c:pt>
                  <c:pt idx="18">
                    <c:v>土</c:v>
                  </c:pt>
                  <c:pt idx="19">
                    <c:v>日</c:v>
                  </c:pt>
                  <c:pt idx="20">
                    <c:v>月</c:v>
                  </c:pt>
                  <c:pt idx="21">
                    <c:v>火</c:v>
                  </c:pt>
                  <c:pt idx="22">
                    <c:v>水</c:v>
                  </c:pt>
                  <c:pt idx="23">
                    <c:v>木</c:v>
                  </c:pt>
                  <c:pt idx="24">
                    <c:v>金</c:v>
                  </c:pt>
                  <c:pt idx="25">
                    <c:v>土</c:v>
                  </c:pt>
                  <c:pt idx="26">
                    <c:v>日</c:v>
                  </c:pt>
                  <c:pt idx="27">
                    <c:v>月</c:v>
                  </c:pt>
                </c:lvl>
                <c:lvl>
                  <c:pt idx="0">
                    <c:v>2/20</c:v>
                  </c:pt>
                  <c:pt idx="1">
                    <c:v>2/21</c:v>
                  </c:pt>
                  <c:pt idx="2">
                    <c:v>2/22</c:v>
                  </c:pt>
                  <c:pt idx="3">
                    <c:v>2/23</c:v>
                  </c:pt>
                  <c:pt idx="4">
                    <c:v>2/24</c:v>
                  </c:pt>
                  <c:pt idx="5">
                    <c:v>2/25</c:v>
                  </c:pt>
                  <c:pt idx="6">
                    <c:v>2/26</c:v>
                  </c:pt>
                  <c:pt idx="7">
                    <c:v>2/27</c:v>
                  </c:pt>
                  <c:pt idx="8">
                    <c:v>2/28</c:v>
                  </c:pt>
                  <c:pt idx="9">
                    <c:v>2/29</c:v>
                  </c:pt>
                  <c:pt idx="10">
                    <c:v>3/1</c:v>
                  </c:pt>
                  <c:pt idx="11">
                    <c:v>3/2</c:v>
                  </c:pt>
                  <c:pt idx="12">
                    <c:v>3/3</c:v>
                  </c:pt>
                  <c:pt idx="13">
                    <c:v>3/4</c:v>
                  </c:pt>
                  <c:pt idx="14">
                    <c:v>3/5</c:v>
                  </c:pt>
                  <c:pt idx="15">
                    <c:v>3/6</c:v>
                  </c:pt>
                  <c:pt idx="16">
                    <c:v>3/7</c:v>
                  </c:pt>
                  <c:pt idx="17">
                    <c:v>3/8</c:v>
                  </c:pt>
                  <c:pt idx="18">
                    <c:v>3/9</c:v>
                  </c:pt>
                  <c:pt idx="19">
                    <c:v>3/10</c:v>
                  </c:pt>
                  <c:pt idx="20">
                    <c:v>3/11</c:v>
                  </c:pt>
                  <c:pt idx="21">
                    <c:v>3/12</c:v>
                  </c:pt>
                  <c:pt idx="22">
                    <c:v>3/13</c:v>
                  </c:pt>
                  <c:pt idx="23">
                    <c:v>3/14</c:v>
                  </c:pt>
                  <c:pt idx="24">
                    <c:v>3/15</c:v>
                  </c:pt>
                  <c:pt idx="25">
                    <c:v>3/16</c:v>
                  </c:pt>
                  <c:pt idx="26">
                    <c:v>3/17</c:v>
                  </c:pt>
                  <c:pt idx="27">
                    <c:v>3/18</c:v>
                  </c:pt>
                </c:lvl>
              </c:multiLvlStrCache>
            </c:multiLvlStrRef>
          </c:cat>
          <c:val>
            <c:numRef>
              <c:f>'発生状況（記入例）'!$E$6:$E$62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2-AB52-4805-A6C9-21B360AA6276}"/>
            </c:ext>
          </c:extLst>
        </c:ser>
        <c:ser>
          <c:idx val="7"/>
          <c:order val="3"/>
          <c:tx>
            <c:strRef>
              <c:f>'発生状況（記入例）'!$F$5</c:f>
              <c:strCache>
                <c:ptCount val="1"/>
                <c:pt idx="0">
                  <c:v>16〜19歳</c:v>
                </c:pt>
              </c:strCache>
            </c:strRef>
          </c:tx>
          <c:invertIfNegative val="0"/>
          <c:val>
            <c:numRef>
              <c:f>'発生状況（記入例）'!$F$7:$F$37</c:f>
              <c:numCache>
                <c:formatCode>0_);[Red]\(0\)</c:formatCode>
                <c:ptCount val="27"/>
              </c:numCache>
            </c:numRef>
          </c:val>
          <c:extLst>
            <c:ext xmlns:c16="http://schemas.microsoft.com/office/drawing/2014/chart" uri="{C3380CC4-5D6E-409C-BE32-E72D297353CC}">
              <c16:uniqueId val="{00000003-AB52-4805-A6C9-21B360AA6276}"/>
            </c:ext>
          </c:extLst>
        </c:ser>
        <c:ser>
          <c:idx val="8"/>
          <c:order val="4"/>
          <c:tx>
            <c:strRef>
              <c:f>'発生状況（記入例）'!$G$5</c:f>
              <c:strCache>
                <c:ptCount val="1"/>
                <c:pt idx="0">
                  <c:v>20〜30歳代</c:v>
                </c:pt>
              </c:strCache>
            </c:strRef>
          </c:tx>
          <c:invertIfNegative val="0"/>
          <c:val>
            <c:numRef>
              <c:f>'発生状況（記入例）'!$G$7:$G$37</c:f>
              <c:numCache>
                <c:formatCode>0_);[Red]\(0\)</c:formatCode>
                <c:ptCount val="27"/>
              </c:numCache>
            </c:numRef>
          </c:val>
          <c:extLst>
            <c:ext xmlns:c16="http://schemas.microsoft.com/office/drawing/2014/chart" uri="{C3380CC4-5D6E-409C-BE32-E72D297353CC}">
              <c16:uniqueId val="{00000004-AB52-4805-A6C9-21B360AA6276}"/>
            </c:ext>
          </c:extLst>
        </c:ser>
        <c:ser>
          <c:idx val="9"/>
          <c:order val="5"/>
          <c:tx>
            <c:strRef>
              <c:f>'発生状況（記入例）'!$H$5</c:f>
              <c:strCache>
                <c:ptCount val="1"/>
                <c:pt idx="0">
                  <c:v>40〜50歳代</c:v>
                </c:pt>
              </c:strCache>
            </c:strRef>
          </c:tx>
          <c:invertIfNegative val="0"/>
          <c:val>
            <c:numRef>
              <c:f>'発生状況（記入例）'!$H$6:$H$62</c:f>
              <c:numCache>
                <c:formatCode>0_);[Red]\(0\)</c:formatCode>
                <c:ptCount val="28"/>
              </c:numCache>
            </c:numRef>
          </c:val>
          <c:extLst>
            <c:ext xmlns:c16="http://schemas.microsoft.com/office/drawing/2014/chart" uri="{C3380CC4-5D6E-409C-BE32-E72D297353CC}">
              <c16:uniqueId val="{00000005-AB52-4805-A6C9-21B360AA6276}"/>
            </c:ext>
          </c:extLst>
        </c:ser>
        <c:ser>
          <c:idx val="3"/>
          <c:order val="6"/>
          <c:tx>
            <c:strRef>
              <c:f>'発生状況（記入例）'!$I$5</c:f>
              <c:strCache>
                <c:ptCount val="1"/>
                <c:pt idx="0">
                  <c:v>60歳代</c:v>
                </c:pt>
              </c:strCache>
            </c:strRef>
          </c:tx>
          <c:invertIfNegative val="0"/>
          <c:cat>
            <c:multiLvlStrRef>
              <c:f>'発生状況（記入例）'!$A$6:$B$62</c:f>
              <c:multiLvlStrCache>
                <c:ptCount val="28"/>
                <c:lvl>
                  <c:pt idx="0">
                    <c:v>火</c:v>
                  </c:pt>
                  <c:pt idx="1">
                    <c:v>水</c:v>
                  </c:pt>
                  <c:pt idx="2">
                    <c:v>木</c:v>
                  </c:pt>
                  <c:pt idx="3">
                    <c:v>金</c:v>
                  </c:pt>
                  <c:pt idx="4">
                    <c:v>土</c:v>
                  </c:pt>
                  <c:pt idx="5">
                    <c:v>日</c:v>
                  </c:pt>
                  <c:pt idx="6">
                    <c:v>月</c:v>
                  </c:pt>
                  <c:pt idx="7">
                    <c:v>火</c:v>
                  </c:pt>
                  <c:pt idx="8">
                    <c:v>水</c:v>
                  </c:pt>
                  <c:pt idx="9">
                    <c:v>木</c:v>
                  </c:pt>
                  <c:pt idx="10">
                    <c:v>金</c:v>
                  </c:pt>
                  <c:pt idx="11">
                    <c:v>土</c:v>
                  </c:pt>
                  <c:pt idx="12">
                    <c:v>日</c:v>
                  </c:pt>
                  <c:pt idx="13">
                    <c:v>月</c:v>
                  </c:pt>
                  <c:pt idx="14">
                    <c:v>火</c:v>
                  </c:pt>
                  <c:pt idx="15">
                    <c:v>水</c:v>
                  </c:pt>
                  <c:pt idx="16">
                    <c:v>木</c:v>
                  </c:pt>
                  <c:pt idx="17">
                    <c:v>金</c:v>
                  </c:pt>
                  <c:pt idx="18">
                    <c:v>土</c:v>
                  </c:pt>
                  <c:pt idx="19">
                    <c:v>日</c:v>
                  </c:pt>
                  <c:pt idx="20">
                    <c:v>月</c:v>
                  </c:pt>
                  <c:pt idx="21">
                    <c:v>火</c:v>
                  </c:pt>
                  <c:pt idx="22">
                    <c:v>水</c:v>
                  </c:pt>
                  <c:pt idx="23">
                    <c:v>木</c:v>
                  </c:pt>
                  <c:pt idx="24">
                    <c:v>金</c:v>
                  </c:pt>
                  <c:pt idx="25">
                    <c:v>土</c:v>
                  </c:pt>
                  <c:pt idx="26">
                    <c:v>日</c:v>
                  </c:pt>
                  <c:pt idx="27">
                    <c:v>月</c:v>
                  </c:pt>
                </c:lvl>
                <c:lvl>
                  <c:pt idx="0">
                    <c:v>2/20</c:v>
                  </c:pt>
                  <c:pt idx="1">
                    <c:v>2/21</c:v>
                  </c:pt>
                  <c:pt idx="2">
                    <c:v>2/22</c:v>
                  </c:pt>
                  <c:pt idx="3">
                    <c:v>2/23</c:v>
                  </c:pt>
                  <c:pt idx="4">
                    <c:v>2/24</c:v>
                  </c:pt>
                  <c:pt idx="5">
                    <c:v>2/25</c:v>
                  </c:pt>
                  <c:pt idx="6">
                    <c:v>2/26</c:v>
                  </c:pt>
                  <c:pt idx="7">
                    <c:v>2/27</c:v>
                  </c:pt>
                  <c:pt idx="8">
                    <c:v>2/28</c:v>
                  </c:pt>
                  <c:pt idx="9">
                    <c:v>2/29</c:v>
                  </c:pt>
                  <c:pt idx="10">
                    <c:v>3/1</c:v>
                  </c:pt>
                  <c:pt idx="11">
                    <c:v>3/2</c:v>
                  </c:pt>
                  <c:pt idx="12">
                    <c:v>3/3</c:v>
                  </c:pt>
                  <c:pt idx="13">
                    <c:v>3/4</c:v>
                  </c:pt>
                  <c:pt idx="14">
                    <c:v>3/5</c:v>
                  </c:pt>
                  <c:pt idx="15">
                    <c:v>3/6</c:v>
                  </c:pt>
                  <c:pt idx="16">
                    <c:v>3/7</c:v>
                  </c:pt>
                  <c:pt idx="17">
                    <c:v>3/8</c:v>
                  </c:pt>
                  <c:pt idx="18">
                    <c:v>3/9</c:v>
                  </c:pt>
                  <c:pt idx="19">
                    <c:v>3/10</c:v>
                  </c:pt>
                  <c:pt idx="20">
                    <c:v>3/11</c:v>
                  </c:pt>
                  <c:pt idx="21">
                    <c:v>3/12</c:v>
                  </c:pt>
                  <c:pt idx="22">
                    <c:v>3/13</c:v>
                  </c:pt>
                  <c:pt idx="23">
                    <c:v>3/14</c:v>
                  </c:pt>
                  <c:pt idx="24">
                    <c:v>3/15</c:v>
                  </c:pt>
                  <c:pt idx="25">
                    <c:v>3/16</c:v>
                  </c:pt>
                  <c:pt idx="26">
                    <c:v>3/17</c:v>
                  </c:pt>
                  <c:pt idx="27">
                    <c:v>3/18</c:v>
                  </c:pt>
                </c:lvl>
              </c:multiLvlStrCache>
            </c:multiLvlStrRef>
          </c:cat>
          <c:val>
            <c:numRef>
              <c:f>'発生状況（記入例）'!$I$6:$I$62</c:f>
              <c:numCache>
                <c:formatCode>0_);[Red]\(0\)</c:formatCode>
                <c:ptCount val="28"/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52-4805-A6C9-21B360AA6276}"/>
            </c:ext>
          </c:extLst>
        </c:ser>
        <c:ser>
          <c:idx val="4"/>
          <c:order val="7"/>
          <c:tx>
            <c:strRef>
              <c:f>'発生状況（記入例）'!$J$5</c:f>
              <c:strCache>
                <c:ptCount val="1"/>
                <c:pt idx="0">
                  <c:v>70歳代</c:v>
                </c:pt>
              </c:strCache>
            </c:strRef>
          </c:tx>
          <c:invertIfNegative val="0"/>
          <c:cat>
            <c:multiLvlStrRef>
              <c:f>'発生状況（記入例）'!$A$6:$B$62</c:f>
              <c:multiLvlStrCache>
                <c:ptCount val="28"/>
                <c:lvl>
                  <c:pt idx="0">
                    <c:v>火</c:v>
                  </c:pt>
                  <c:pt idx="1">
                    <c:v>水</c:v>
                  </c:pt>
                  <c:pt idx="2">
                    <c:v>木</c:v>
                  </c:pt>
                  <c:pt idx="3">
                    <c:v>金</c:v>
                  </c:pt>
                  <c:pt idx="4">
                    <c:v>土</c:v>
                  </c:pt>
                  <c:pt idx="5">
                    <c:v>日</c:v>
                  </c:pt>
                  <c:pt idx="6">
                    <c:v>月</c:v>
                  </c:pt>
                  <c:pt idx="7">
                    <c:v>火</c:v>
                  </c:pt>
                  <c:pt idx="8">
                    <c:v>水</c:v>
                  </c:pt>
                  <c:pt idx="9">
                    <c:v>木</c:v>
                  </c:pt>
                  <c:pt idx="10">
                    <c:v>金</c:v>
                  </c:pt>
                  <c:pt idx="11">
                    <c:v>土</c:v>
                  </c:pt>
                  <c:pt idx="12">
                    <c:v>日</c:v>
                  </c:pt>
                  <c:pt idx="13">
                    <c:v>月</c:v>
                  </c:pt>
                  <c:pt idx="14">
                    <c:v>火</c:v>
                  </c:pt>
                  <c:pt idx="15">
                    <c:v>水</c:v>
                  </c:pt>
                  <c:pt idx="16">
                    <c:v>木</c:v>
                  </c:pt>
                  <c:pt idx="17">
                    <c:v>金</c:v>
                  </c:pt>
                  <c:pt idx="18">
                    <c:v>土</c:v>
                  </c:pt>
                  <c:pt idx="19">
                    <c:v>日</c:v>
                  </c:pt>
                  <c:pt idx="20">
                    <c:v>月</c:v>
                  </c:pt>
                  <c:pt idx="21">
                    <c:v>火</c:v>
                  </c:pt>
                  <c:pt idx="22">
                    <c:v>水</c:v>
                  </c:pt>
                  <c:pt idx="23">
                    <c:v>木</c:v>
                  </c:pt>
                  <c:pt idx="24">
                    <c:v>金</c:v>
                  </c:pt>
                  <c:pt idx="25">
                    <c:v>土</c:v>
                  </c:pt>
                  <c:pt idx="26">
                    <c:v>日</c:v>
                  </c:pt>
                  <c:pt idx="27">
                    <c:v>月</c:v>
                  </c:pt>
                </c:lvl>
                <c:lvl>
                  <c:pt idx="0">
                    <c:v>2/20</c:v>
                  </c:pt>
                  <c:pt idx="1">
                    <c:v>2/21</c:v>
                  </c:pt>
                  <c:pt idx="2">
                    <c:v>2/22</c:v>
                  </c:pt>
                  <c:pt idx="3">
                    <c:v>2/23</c:v>
                  </c:pt>
                  <c:pt idx="4">
                    <c:v>2/24</c:v>
                  </c:pt>
                  <c:pt idx="5">
                    <c:v>2/25</c:v>
                  </c:pt>
                  <c:pt idx="6">
                    <c:v>2/26</c:v>
                  </c:pt>
                  <c:pt idx="7">
                    <c:v>2/27</c:v>
                  </c:pt>
                  <c:pt idx="8">
                    <c:v>2/28</c:v>
                  </c:pt>
                  <c:pt idx="9">
                    <c:v>2/29</c:v>
                  </c:pt>
                  <c:pt idx="10">
                    <c:v>3/1</c:v>
                  </c:pt>
                  <c:pt idx="11">
                    <c:v>3/2</c:v>
                  </c:pt>
                  <c:pt idx="12">
                    <c:v>3/3</c:v>
                  </c:pt>
                  <c:pt idx="13">
                    <c:v>3/4</c:v>
                  </c:pt>
                  <c:pt idx="14">
                    <c:v>3/5</c:v>
                  </c:pt>
                  <c:pt idx="15">
                    <c:v>3/6</c:v>
                  </c:pt>
                  <c:pt idx="16">
                    <c:v>3/7</c:v>
                  </c:pt>
                  <c:pt idx="17">
                    <c:v>3/8</c:v>
                  </c:pt>
                  <c:pt idx="18">
                    <c:v>3/9</c:v>
                  </c:pt>
                  <c:pt idx="19">
                    <c:v>3/10</c:v>
                  </c:pt>
                  <c:pt idx="20">
                    <c:v>3/11</c:v>
                  </c:pt>
                  <c:pt idx="21">
                    <c:v>3/12</c:v>
                  </c:pt>
                  <c:pt idx="22">
                    <c:v>3/13</c:v>
                  </c:pt>
                  <c:pt idx="23">
                    <c:v>3/14</c:v>
                  </c:pt>
                  <c:pt idx="24">
                    <c:v>3/15</c:v>
                  </c:pt>
                  <c:pt idx="25">
                    <c:v>3/16</c:v>
                  </c:pt>
                  <c:pt idx="26">
                    <c:v>3/17</c:v>
                  </c:pt>
                  <c:pt idx="27">
                    <c:v>3/18</c:v>
                  </c:pt>
                </c:lvl>
              </c:multiLvlStrCache>
            </c:multiLvlStrRef>
          </c:cat>
          <c:val>
            <c:numRef>
              <c:f>'発生状況（記入例）'!$J$6:$J$62</c:f>
              <c:numCache>
                <c:formatCode>0_);[Red]\(0\)</c:formatCode>
                <c:ptCount val="28"/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52-4805-A6C9-21B360AA6276}"/>
            </c:ext>
          </c:extLst>
        </c:ser>
        <c:ser>
          <c:idx val="5"/>
          <c:order val="8"/>
          <c:tx>
            <c:strRef>
              <c:f>'発生状況（記入例）'!$K$5</c:f>
              <c:strCache>
                <c:ptCount val="1"/>
                <c:pt idx="0">
                  <c:v>80歳以上</c:v>
                </c:pt>
              </c:strCache>
            </c:strRef>
          </c:tx>
          <c:invertIfNegative val="0"/>
          <c:cat>
            <c:multiLvlStrRef>
              <c:f>'発生状況（記入例）'!$A$6:$B$62</c:f>
              <c:multiLvlStrCache>
                <c:ptCount val="28"/>
                <c:lvl>
                  <c:pt idx="0">
                    <c:v>火</c:v>
                  </c:pt>
                  <c:pt idx="1">
                    <c:v>水</c:v>
                  </c:pt>
                  <c:pt idx="2">
                    <c:v>木</c:v>
                  </c:pt>
                  <c:pt idx="3">
                    <c:v>金</c:v>
                  </c:pt>
                  <c:pt idx="4">
                    <c:v>土</c:v>
                  </c:pt>
                  <c:pt idx="5">
                    <c:v>日</c:v>
                  </c:pt>
                  <c:pt idx="6">
                    <c:v>月</c:v>
                  </c:pt>
                  <c:pt idx="7">
                    <c:v>火</c:v>
                  </c:pt>
                  <c:pt idx="8">
                    <c:v>水</c:v>
                  </c:pt>
                  <c:pt idx="9">
                    <c:v>木</c:v>
                  </c:pt>
                  <c:pt idx="10">
                    <c:v>金</c:v>
                  </c:pt>
                  <c:pt idx="11">
                    <c:v>土</c:v>
                  </c:pt>
                  <c:pt idx="12">
                    <c:v>日</c:v>
                  </c:pt>
                  <c:pt idx="13">
                    <c:v>月</c:v>
                  </c:pt>
                  <c:pt idx="14">
                    <c:v>火</c:v>
                  </c:pt>
                  <c:pt idx="15">
                    <c:v>水</c:v>
                  </c:pt>
                  <c:pt idx="16">
                    <c:v>木</c:v>
                  </c:pt>
                  <c:pt idx="17">
                    <c:v>金</c:v>
                  </c:pt>
                  <c:pt idx="18">
                    <c:v>土</c:v>
                  </c:pt>
                  <c:pt idx="19">
                    <c:v>日</c:v>
                  </c:pt>
                  <c:pt idx="20">
                    <c:v>月</c:v>
                  </c:pt>
                  <c:pt idx="21">
                    <c:v>火</c:v>
                  </c:pt>
                  <c:pt idx="22">
                    <c:v>水</c:v>
                  </c:pt>
                  <c:pt idx="23">
                    <c:v>木</c:v>
                  </c:pt>
                  <c:pt idx="24">
                    <c:v>金</c:v>
                  </c:pt>
                  <c:pt idx="25">
                    <c:v>土</c:v>
                  </c:pt>
                  <c:pt idx="26">
                    <c:v>日</c:v>
                  </c:pt>
                  <c:pt idx="27">
                    <c:v>月</c:v>
                  </c:pt>
                </c:lvl>
                <c:lvl>
                  <c:pt idx="0">
                    <c:v>2/20</c:v>
                  </c:pt>
                  <c:pt idx="1">
                    <c:v>2/21</c:v>
                  </c:pt>
                  <c:pt idx="2">
                    <c:v>2/22</c:v>
                  </c:pt>
                  <c:pt idx="3">
                    <c:v>2/23</c:v>
                  </c:pt>
                  <c:pt idx="4">
                    <c:v>2/24</c:v>
                  </c:pt>
                  <c:pt idx="5">
                    <c:v>2/25</c:v>
                  </c:pt>
                  <c:pt idx="6">
                    <c:v>2/26</c:v>
                  </c:pt>
                  <c:pt idx="7">
                    <c:v>2/27</c:v>
                  </c:pt>
                  <c:pt idx="8">
                    <c:v>2/28</c:v>
                  </c:pt>
                  <c:pt idx="9">
                    <c:v>2/29</c:v>
                  </c:pt>
                  <c:pt idx="10">
                    <c:v>3/1</c:v>
                  </c:pt>
                  <c:pt idx="11">
                    <c:v>3/2</c:v>
                  </c:pt>
                  <c:pt idx="12">
                    <c:v>3/3</c:v>
                  </c:pt>
                  <c:pt idx="13">
                    <c:v>3/4</c:v>
                  </c:pt>
                  <c:pt idx="14">
                    <c:v>3/5</c:v>
                  </c:pt>
                  <c:pt idx="15">
                    <c:v>3/6</c:v>
                  </c:pt>
                  <c:pt idx="16">
                    <c:v>3/7</c:v>
                  </c:pt>
                  <c:pt idx="17">
                    <c:v>3/8</c:v>
                  </c:pt>
                  <c:pt idx="18">
                    <c:v>3/9</c:v>
                  </c:pt>
                  <c:pt idx="19">
                    <c:v>3/10</c:v>
                  </c:pt>
                  <c:pt idx="20">
                    <c:v>3/11</c:v>
                  </c:pt>
                  <c:pt idx="21">
                    <c:v>3/12</c:v>
                  </c:pt>
                  <c:pt idx="22">
                    <c:v>3/13</c:v>
                  </c:pt>
                  <c:pt idx="23">
                    <c:v>3/14</c:v>
                  </c:pt>
                  <c:pt idx="24">
                    <c:v>3/15</c:v>
                  </c:pt>
                  <c:pt idx="25">
                    <c:v>3/16</c:v>
                  </c:pt>
                  <c:pt idx="26">
                    <c:v>3/17</c:v>
                  </c:pt>
                  <c:pt idx="27">
                    <c:v>3/18</c:v>
                  </c:pt>
                </c:lvl>
              </c:multiLvlStrCache>
            </c:multiLvlStrRef>
          </c:cat>
          <c:val>
            <c:numRef>
              <c:f>'発生状況（記入例）'!$K$6:$K$62</c:f>
              <c:numCache>
                <c:formatCode>0_);[Red]\(0\)</c:formatCode>
                <c:ptCount val="28"/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6">
                  <c:v>2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52-4805-A6C9-21B360AA6276}"/>
            </c:ext>
          </c:extLst>
        </c:ser>
        <c:ser>
          <c:idx val="6"/>
          <c:order val="9"/>
          <c:tx>
            <c:strRef>
              <c:f>'発生状況（記入例）'!$L$5</c:f>
              <c:strCache>
                <c:ptCount val="1"/>
                <c:pt idx="0">
                  <c:v>職員</c:v>
                </c:pt>
              </c:strCache>
            </c:strRef>
          </c:tx>
          <c:invertIfNegative val="0"/>
          <c:cat>
            <c:multiLvlStrRef>
              <c:f>'発生状況（記入例）'!$A$6:$B$62</c:f>
              <c:multiLvlStrCache>
                <c:ptCount val="28"/>
                <c:lvl>
                  <c:pt idx="0">
                    <c:v>火</c:v>
                  </c:pt>
                  <c:pt idx="1">
                    <c:v>水</c:v>
                  </c:pt>
                  <c:pt idx="2">
                    <c:v>木</c:v>
                  </c:pt>
                  <c:pt idx="3">
                    <c:v>金</c:v>
                  </c:pt>
                  <c:pt idx="4">
                    <c:v>土</c:v>
                  </c:pt>
                  <c:pt idx="5">
                    <c:v>日</c:v>
                  </c:pt>
                  <c:pt idx="6">
                    <c:v>月</c:v>
                  </c:pt>
                  <c:pt idx="7">
                    <c:v>火</c:v>
                  </c:pt>
                  <c:pt idx="8">
                    <c:v>水</c:v>
                  </c:pt>
                  <c:pt idx="9">
                    <c:v>木</c:v>
                  </c:pt>
                  <c:pt idx="10">
                    <c:v>金</c:v>
                  </c:pt>
                  <c:pt idx="11">
                    <c:v>土</c:v>
                  </c:pt>
                  <c:pt idx="12">
                    <c:v>日</c:v>
                  </c:pt>
                  <c:pt idx="13">
                    <c:v>月</c:v>
                  </c:pt>
                  <c:pt idx="14">
                    <c:v>火</c:v>
                  </c:pt>
                  <c:pt idx="15">
                    <c:v>水</c:v>
                  </c:pt>
                  <c:pt idx="16">
                    <c:v>木</c:v>
                  </c:pt>
                  <c:pt idx="17">
                    <c:v>金</c:v>
                  </c:pt>
                  <c:pt idx="18">
                    <c:v>土</c:v>
                  </c:pt>
                  <c:pt idx="19">
                    <c:v>日</c:v>
                  </c:pt>
                  <c:pt idx="20">
                    <c:v>月</c:v>
                  </c:pt>
                  <c:pt idx="21">
                    <c:v>火</c:v>
                  </c:pt>
                  <c:pt idx="22">
                    <c:v>水</c:v>
                  </c:pt>
                  <c:pt idx="23">
                    <c:v>木</c:v>
                  </c:pt>
                  <c:pt idx="24">
                    <c:v>金</c:v>
                  </c:pt>
                  <c:pt idx="25">
                    <c:v>土</c:v>
                  </c:pt>
                  <c:pt idx="26">
                    <c:v>日</c:v>
                  </c:pt>
                  <c:pt idx="27">
                    <c:v>月</c:v>
                  </c:pt>
                </c:lvl>
                <c:lvl>
                  <c:pt idx="0">
                    <c:v>2/20</c:v>
                  </c:pt>
                  <c:pt idx="1">
                    <c:v>2/21</c:v>
                  </c:pt>
                  <c:pt idx="2">
                    <c:v>2/22</c:v>
                  </c:pt>
                  <c:pt idx="3">
                    <c:v>2/23</c:v>
                  </c:pt>
                  <c:pt idx="4">
                    <c:v>2/24</c:v>
                  </c:pt>
                  <c:pt idx="5">
                    <c:v>2/25</c:v>
                  </c:pt>
                  <c:pt idx="6">
                    <c:v>2/26</c:v>
                  </c:pt>
                  <c:pt idx="7">
                    <c:v>2/27</c:v>
                  </c:pt>
                  <c:pt idx="8">
                    <c:v>2/28</c:v>
                  </c:pt>
                  <c:pt idx="9">
                    <c:v>2/29</c:v>
                  </c:pt>
                  <c:pt idx="10">
                    <c:v>3/1</c:v>
                  </c:pt>
                  <c:pt idx="11">
                    <c:v>3/2</c:v>
                  </c:pt>
                  <c:pt idx="12">
                    <c:v>3/3</c:v>
                  </c:pt>
                  <c:pt idx="13">
                    <c:v>3/4</c:v>
                  </c:pt>
                  <c:pt idx="14">
                    <c:v>3/5</c:v>
                  </c:pt>
                  <c:pt idx="15">
                    <c:v>3/6</c:v>
                  </c:pt>
                  <c:pt idx="16">
                    <c:v>3/7</c:v>
                  </c:pt>
                  <c:pt idx="17">
                    <c:v>3/8</c:v>
                  </c:pt>
                  <c:pt idx="18">
                    <c:v>3/9</c:v>
                  </c:pt>
                  <c:pt idx="19">
                    <c:v>3/10</c:v>
                  </c:pt>
                  <c:pt idx="20">
                    <c:v>3/11</c:v>
                  </c:pt>
                  <c:pt idx="21">
                    <c:v>3/12</c:v>
                  </c:pt>
                  <c:pt idx="22">
                    <c:v>3/13</c:v>
                  </c:pt>
                  <c:pt idx="23">
                    <c:v>3/14</c:v>
                  </c:pt>
                  <c:pt idx="24">
                    <c:v>3/15</c:v>
                  </c:pt>
                  <c:pt idx="25">
                    <c:v>3/16</c:v>
                  </c:pt>
                  <c:pt idx="26">
                    <c:v>3/17</c:v>
                  </c:pt>
                  <c:pt idx="27">
                    <c:v>3/18</c:v>
                  </c:pt>
                </c:lvl>
              </c:multiLvlStrCache>
            </c:multiLvlStrRef>
          </c:cat>
          <c:val>
            <c:numRef>
              <c:f>'発生状況（記入例）'!$L$6:$L$62</c:f>
              <c:numCache>
                <c:formatCode>0_);[Red]\(0\)</c:formatCode>
                <c:ptCount val="28"/>
                <c:pt idx="0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52-4805-A6C9-21B360AA6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44852400"/>
        <c:axId val="1"/>
      </c:barChart>
      <c:catAx>
        <c:axId val="44485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/>
                  <a:t>（人）</a:t>
                </a:r>
              </a:p>
            </c:rich>
          </c:tx>
          <c:layout>
            <c:manualLayout>
              <c:xMode val="edge"/>
              <c:yMode val="edge"/>
              <c:x val="2.6771653543307086E-2"/>
              <c:y val="3.8237058969958208E-2"/>
            </c:manualLayout>
          </c:layout>
          <c:overlay val="0"/>
        </c:title>
        <c:numFmt formatCode="0_);[Red]\(0\)" sourceLinked="1"/>
        <c:majorTickMark val="out"/>
        <c:minorTickMark val="none"/>
        <c:tickLblPos val="nextTo"/>
        <c:crossAx val="444852400"/>
        <c:crosses val="autoZero"/>
        <c:crossBetween val="between"/>
        <c:majorUnit val="1"/>
      </c:valAx>
    </c:plotArea>
    <c:legend>
      <c:legendPos val="r"/>
      <c:layout>
        <c:manualLayout>
          <c:xMode val="edge"/>
          <c:yMode val="edge"/>
          <c:x val="0.72972770971311718"/>
          <c:y val="0.13246987729899623"/>
          <c:w val="0.27027229028688282"/>
          <c:h val="0.60744612844894408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600"/>
          </a:pPr>
          <a:endParaRPr lang="ja-JP"/>
        </a:p>
      </c:txPr>
    </c:legend>
    <c:plotVisOnly val="1"/>
    <c:dispBlanksAs val="gap"/>
    <c:showDLblsOverMax val="0"/>
  </c:chart>
  <c:txPr>
    <a:bodyPr/>
    <a:lstStyle/>
    <a:p>
      <a:pPr>
        <a:defRPr sz="1100"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/>
              <a:t>有症者合計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'発生状況（記入例）'!$C$5:$L$5</c:f>
              <c:strCache>
                <c:ptCount val="10"/>
                <c:pt idx="0">
                  <c:v>6歳以下</c:v>
                </c:pt>
                <c:pt idx="1">
                  <c:v>6〜12歳</c:v>
                </c:pt>
                <c:pt idx="2">
                  <c:v>13〜15歳</c:v>
                </c:pt>
                <c:pt idx="3">
                  <c:v>16〜19歳</c:v>
                </c:pt>
                <c:pt idx="4">
                  <c:v>20〜30歳代</c:v>
                </c:pt>
                <c:pt idx="5">
                  <c:v>40〜50歳代</c:v>
                </c:pt>
                <c:pt idx="6">
                  <c:v>60歳代</c:v>
                </c:pt>
                <c:pt idx="7">
                  <c:v>70歳代</c:v>
                </c:pt>
                <c:pt idx="8">
                  <c:v>80歳以上</c:v>
                </c:pt>
                <c:pt idx="9">
                  <c:v>職員</c:v>
                </c:pt>
              </c:strCache>
            </c:strRef>
          </c:cat>
          <c:val>
            <c:numRef>
              <c:f>'発生状況（記入例）'!$C$63:$L$63</c:f>
              <c:numCache>
                <c:formatCode>0_);[Red]\(0\)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2</c:v>
                </c:pt>
                <c:pt idx="8">
                  <c:v>8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86-4E57-8D61-4924F8B3BA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4855312"/>
        <c:axId val="1"/>
      </c:barChart>
      <c:catAx>
        <c:axId val="444855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_);[Red]\(0\)" sourceLinked="1"/>
        <c:majorTickMark val="out"/>
        <c:minorTickMark val="none"/>
        <c:tickLblPos val="nextTo"/>
        <c:crossAx val="444855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170586</xdr:colOff>
      <xdr:row>0</xdr:row>
      <xdr:rowOff>175780</xdr:rowOff>
    </xdr:from>
    <xdr:to>
      <xdr:col>24</xdr:col>
      <xdr:colOff>138546</xdr:colOff>
      <xdr:row>18</xdr:row>
      <xdr:rowOff>17318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72E6C7E-F9E9-45D4-AD19-5FC9F86252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173179</xdr:colOff>
      <xdr:row>18</xdr:row>
      <xdr:rowOff>83995</xdr:rowOff>
    </xdr:from>
    <xdr:to>
      <xdr:col>24</xdr:col>
      <xdr:colOff>155862</xdr:colOff>
      <xdr:row>32</xdr:row>
      <xdr:rowOff>138546</xdr:rowOff>
    </xdr:to>
    <xdr:graphicFrame macro="">
      <xdr:nvGraphicFramePr>
        <xdr:cNvPr id="3" name="グラフ 3">
          <a:extLst>
            <a:ext uri="{FF2B5EF4-FFF2-40B4-BE49-F238E27FC236}">
              <a16:creationId xmlns:a16="http://schemas.microsoft.com/office/drawing/2014/main" id="{E8BD9366-DEA6-4131-BE07-369A22ADBA98}"/>
            </a:ext>
            <a:ext uri="{147F2762-F138-4A5C-976F-8EAC2B608ADB}">
              <a16:predDERef xmlns:a16="http://schemas.microsoft.com/office/drawing/2014/main" pred="{172E6C7E-F9E9-45D4-AD19-5FC9F86252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19050</xdr:colOff>
      <xdr:row>1</xdr:row>
      <xdr:rowOff>57150</xdr:rowOff>
    </xdr:from>
    <xdr:to>
      <xdr:col>11</xdr:col>
      <xdr:colOff>447675</xdr:colOff>
      <xdr:row>2</xdr:row>
      <xdr:rowOff>28575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0B5ABD3-31F8-428D-A094-94CD281F0BA1}"/>
            </a:ext>
            <a:ext uri="{147F2762-F138-4A5C-976F-8EAC2B608ADB}">
              <a16:predDERef xmlns:a16="http://schemas.microsoft.com/office/drawing/2014/main" pred="{E8BD9366-DEA6-4131-BE07-369A22ADBA98}"/>
            </a:ext>
          </a:extLst>
        </xdr:cNvPr>
        <xdr:cNvSpPr txBox="1"/>
      </xdr:nvSpPr>
      <xdr:spPr>
        <a:xfrm>
          <a:off x="3686175" y="295275"/>
          <a:ext cx="3619500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200"/>
            <a:t>いらない項目は非表示にすれば、グラフも消えます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170586</xdr:colOff>
      <xdr:row>0</xdr:row>
      <xdr:rowOff>175780</xdr:rowOff>
    </xdr:from>
    <xdr:to>
      <xdr:col>24</xdr:col>
      <xdr:colOff>138546</xdr:colOff>
      <xdr:row>18</xdr:row>
      <xdr:rowOff>17318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173179</xdr:colOff>
      <xdr:row>18</xdr:row>
      <xdr:rowOff>83995</xdr:rowOff>
    </xdr:from>
    <xdr:to>
      <xdr:col>24</xdr:col>
      <xdr:colOff>155862</xdr:colOff>
      <xdr:row>32</xdr:row>
      <xdr:rowOff>138546</xdr:rowOff>
    </xdr:to>
    <xdr:graphicFrame macro="">
      <xdr:nvGraphicFramePr>
        <xdr:cNvPr id="3" name="グラフ 3">
          <a:extLst>
            <a:ext uri="{FF2B5EF4-FFF2-40B4-BE49-F238E27FC236}">
              <a16:creationId xmlns:a16="http://schemas.microsoft.com/office/drawing/2014/main" id="{00000000-0008-0000-0300-000003000000}"/>
            </a:ext>
            <a:ext uri="{147F2762-F138-4A5C-976F-8EAC2B608ADB}">
              <a16:predDERef xmlns:a16="http://schemas.microsoft.com/office/drawing/2014/main" pre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142875</xdr:colOff>
      <xdr:row>0</xdr:row>
      <xdr:rowOff>133350</xdr:rowOff>
    </xdr:from>
    <xdr:to>
      <xdr:col>7</xdr:col>
      <xdr:colOff>114300</xdr:colOff>
      <xdr:row>2</xdr:row>
      <xdr:rowOff>9525</xdr:rowOff>
    </xdr:to>
    <xdr:sp macro="" textlink="">
      <xdr:nvSpPr>
        <xdr:cNvPr id="6" name="角丸四角形 5">
          <a:extLst>
            <a:ext uri="{FF2B5EF4-FFF2-40B4-BE49-F238E27FC236}">
              <a16:creationId xmlns:a16="http://schemas.microsoft.com/office/drawing/2014/main" id="{1C963A42-60CF-2ED2-6142-42EDEAC23CC4}"/>
            </a:ext>
            <a:ext uri="{147F2762-F138-4A5C-976F-8EAC2B608ADB}">
              <a16:predDERef xmlns:a16="http://schemas.microsoft.com/office/drawing/2014/main" pred="{00000000-0008-0000-0300-000003000000}"/>
            </a:ext>
          </a:extLst>
        </xdr:cNvPr>
        <xdr:cNvSpPr/>
      </xdr:nvSpPr>
      <xdr:spPr>
        <a:xfrm>
          <a:off x="1895475" y="133350"/>
          <a:ext cx="2524125" cy="457200"/>
        </a:xfrm>
        <a:prstGeom prst="roundRect">
          <a:avLst/>
        </a:prstGeom>
        <a:solidFill>
          <a:srgbClr val="FFFF00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ctr">
          <a:noAutofit/>
        </a:bodyPr>
        <a:lstStyle/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ドロップダウンで区分を選択する</a:t>
          </a:r>
        </a:p>
      </xdr:txBody>
    </xdr:sp>
    <xdr:clientData/>
  </xdr:twoCellAnchor>
  <xdr:twoCellAnchor>
    <xdr:from>
      <xdr:col>5</xdr:col>
      <xdr:colOff>133350</xdr:colOff>
      <xdr:row>2</xdr:row>
      <xdr:rowOff>9525</xdr:rowOff>
    </xdr:from>
    <xdr:to>
      <xdr:col>6</xdr:col>
      <xdr:colOff>257175</xdr:colOff>
      <xdr:row>3</xdr:row>
      <xdr:rowOff>85725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411D7575-3D01-DF77-5848-FEB8F7151E4D}"/>
            </a:ext>
            <a:ext uri="{147F2762-F138-4A5C-976F-8EAC2B608ADB}">
              <a16:predDERef xmlns:a16="http://schemas.microsoft.com/office/drawing/2014/main" pred="{1C963A42-60CF-2ED2-6142-42EDEAC23CC4}"/>
            </a:ext>
          </a:extLst>
        </xdr:cNvPr>
        <xdr:cNvCxnSpPr>
          <a:cxnSpLocks/>
          <a:stCxn id="6" idx="2"/>
          <a:extLst>
            <a:ext uri="{5F17804C-33F3-41E3-A699-7DCFA2EF7971}">
              <a16:cxnDERefs xmlns:a16="http://schemas.microsoft.com/office/drawing/2014/main" st="{1C963A42-60CF-2ED2-6142-42EDEAC23CC4}" end="{00000000-0000-0000-0000-000000000000}"/>
            </a:ext>
          </a:extLst>
        </xdr:cNvCxnSpPr>
      </xdr:nvCxnSpPr>
      <xdr:spPr>
        <a:xfrm>
          <a:off x="3162300" y="590550"/>
          <a:ext cx="762000" cy="314325"/>
        </a:xfrm>
        <a:prstGeom prst="line">
          <a:avLst/>
        </a:prstGeom>
        <a:ln w="381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419100</xdr:colOff>
      <xdr:row>7</xdr:row>
      <xdr:rowOff>57150</xdr:rowOff>
    </xdr:from>
    <xdr:to>
      <xdr:col>5</xdr:col>
      <xdr:colOff>38100</xdr:colOff>
      <xdr:row>8</xdr:row>
      <xdr:rowOff>57150</xdr:rowOff>
    </xdr:to>
    <xdr:sp macro="" textlink="">
      <xdr:nvSpPr>
        <xdr:cNvPr id="16" name="角丸四角形 15">
          <a:extLst>
            <a:ext uri="{FF2B5EF4-FFF2-40B4-BE49-F238E27FC236}">
              <a16:creationId xmlns:a16="http://schemas.microsoft.com/office/drawing/2014/main" id="{EBF2A387-7356-4108-BCB6-63B6A34216E3}"/>
            </a:ext>
            <a:ext uri="{147F2762-F138-4A5C-976F-8EAC2B608ADB}">
              <a16:predDERef xmlns:a16="http://schemas.microsoft.com/office/drawing/2014/main" pred="{411D7575-3D01-DF77-5848-FEB8F7151E4D}"/>
            </a:ext>
          </a:extLst>
        </xdr:cNvPr>
        <xdr:cNvSpPr/>
      </xdr:nvSpPr>
      <xdr:spPr>
        <a:xfrm>
          <a:off x="1533525" y="2171700"/>
          <a:ext cx="1533525" cy="457200"/>
        </a:xfrm>
        <a:prstGeom prst="roundRect">
          <a:avLst/>
        </a:prstGeom>
        <a:solidFill>
          <a:srgbClr val="FFFF00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発生日を入力する</a:t>
          </a:r>
        </a:p>
      </xdr:txBody>
    </xdr:sp>
    <xdr:clientData/>
  </xdr:twoCellAnchor>
  <xdr:twoCellAnchor>
    <xdr:from>
      <xdr:col>1</xdr:col>
      <xdr:colOff>0</xdr:colOff>
      <xdr:row>5</xdr:row>
      <xdr:rowOff>219075</xdr:rowOff>
    </xdr:from>
    <xdr:to>
      <xdr:col>2</xdr:col>
      <xdr:colOff>419100</xdr:colOff>
      <xdr:row>7</xdr:row>
      <xdr:rowOff>285750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5DF8C7CD-D17D-4BD5-8444-86CAFF955E18}"/>
            </a:ext>
            <a:ext uri="{147F2762-F138-4A5C-976F-8EAC2B608ADB}">
              <a16:predDERef xmlns:a16="http://schemas.microsoft.com/office/drawing/2014/main" pred="{EBF2A387-7356-4108-BCB6-63B6A34216E3}"/>
            </a:ext>
          </a:extLst>
        </xdr:cNvPr>
        <xdr:cNvCxnSpPr>
          <a:cxnSpLocks/>
          <a:stCxn id="16" idx="1"/>
          <a:extLst>
            <a:ext uri="{5F17804C-33F3-41E3-A699-7DCFA2EF7971}">
              <a16:cxnDERefs xmlns:a16="http://schemas.microsoft.com/office/drawing/2014/main" st="{EBF2A387-7356-4108-BCB6-63B6A34216E3}" end="{00000000-0000-0000-0000-000000000000}"/>
            </a:ext>
          </a:extLst>
        </xdr:cNvCxnSpPr>
      </xdr:nvCxnSpPr>
      <xdr:spPr>
        <a:xfrm flipH="1" flipV="1">
          <a:off x="619125" y="1857375"/>
          <a:ext cx="914400" cy="542925"/>
        </a:xfrm>
        <a:prstGeom prst="line">
          <a:avLst/>
        </a:prstGeom>
        <a:ln w="381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361950</xdr:colOff>
      <xdr:row>12</xdr:row>
      <xdr:rowOff>180975</xdr:rowOff>
    </xdr:from>
    <xdr:to>
      <xdr:col>14</xdr:col>
      <xdr:colOff>104775</xdr:colOff>
      <xdr:row>16</xdr:row>
      <xdr:rowOff>123825</xdr:rowOff>
    </xdr:to>
    <xdr:sp macro="" textlink="">
      <xdr:nvSpPr>
        <xdr:cNvPr id="18" name="角丸四角形 17">
          <a:extLst>
            <a:ext uri="{FF2B5EF4-FFF2-40B4-BE49-F238E27FC236}">
              <a16:creationId xmlns:a16="http://schemas.microsoft.com/office/drawing/2014/main" id="{785549EB-268A-45EA-A297-47615529C03C}"/>
            </a:ext>
            <a:ext uri="{147F2762-F138-4A5C-976F-8EAC2B608ADB}">
              <a16:predDERef xmlns:a16="http://schemas.microsoft.com/office/drawing/2014/main" pred="{5DF8C7CD-D17D-4BD5-8444-86CAFF955E18}"/>
            </a:ext>
          </a:extLst>
        </xdr:cNvPr>
        <xdr:cNvSpPr/>
      </xdr:nvSpPr>
      <xdr:spPr>
        <a:xfrm>
          <a:off x="8439150" y="4181475"/>
          <a:ext cx="1838325" cy="895350"/>
        </a:xfrm>
        <a:prstGeom prst="roundRect">
          <a:avLst/>
        </a:prstGeom>
        <a:solidFill>
          <a:srgbClr val="FFFF00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入院やその他必要事項を記入する</a:t>
          </a:r>
        </a:p>
      </xdr:txBody>
    </xdr:sp>
    <xdr:clientData/>
  </xdr:twoCellAnchor>
  <xdr:twoCellAnchor>
    <xdr:from>
      <xdr:col>13</xdr:col>
      <xdr:colOff>1009650</xdr:colOff>
      <xdr:row>10</xdr:row>
      <xdr:rowOff>28575</xdr:rowOff>
    </xdr:from>
    <xdr:to>
      <xdr:col>13</xdr:col>
      <xdr:colOff>1285875</xdr:colOff>
      <xdr:row>12</xdr:row>
      <xdr:rowOff>180975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F0141B39-E8BB-4971-A478-57C7D9E4C8D0}"/>
            </a:ext>
            <a:ext uri="{147F2762-F138-4A5C-976F-8EAC2B608ADB}">
              <a16:predDERef xmlns:a16="http://schemas.microsoft.com/office/drawing/2014/main" pred="{785549EB-268A-45EA-A297-47615529C03C}"/>
            </a:ext>
          </a:extLst>
        </xdr:cNvPr>
        <xdr:cNvCxnSpPr>
          <a:cxnSpLocks/>
          <a:stCxn id="18" idx="0"/>
          <a:extLst>
            <a:ext uri="{5F17804C-33F3-41E3-A699-7DCFA2EF7971}">
              <a16:cxnDERefs xmlns:a16="http://schemas.microsoft.com/office/drawing/2014/main" st="{785549EB-268A-45EA-A297-47615529C03C}" end="{00000000-0000-0000-0000-000000000000}"/>
            </a:ext>
          </a:extLst>
        </xdr:cNvCxnSpPr>
      </xdr:nvCxnSpPr>
      <xdr:spPr>
        <a:xfrm flipH="1" flipV="1">
          <a:off x="9086850" y="3552825"/>
          <a:ext cx="276225" cy="628650"/>
        </a:xfrm>
        <a:prstGeom prst="line">
          <a:avLst/>
        </a:prstGeom>
        <a:ln w="381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561975</xdr:colOff>
      <xdr:row>29</xdr:row>
      <xdr:rowOff>228600</xdr:rowOff>
    </xdr:from>
    <xdr:to>
      <xdr:col>11</xdr:col>
      <xdr:colOff>228600</xdr:colOff>
      <xdr:row>31</xdr:row>
      <xdr:rowOff>209550</xdr:rowOff>
    </xdr:to>
    <xdr:sp macro="" textlink="">
      <xdr:nvSpPr>
        <xdr:cNvPr id="20" name="角丸四角形 19">
          <a:extLst>
            <a:ext uri="{FF2B5EF4-FFF2-40B4-BE49-F238E27FC236}">
              <a16:creationId xmlns:a16="http://schemas.microsoft.com/office/drawing/2014/main" id="{DFF219B8-343F-4237-A706-7DDADA7BDC1B}"/>
            </a:ext>
            <a:ext uri="{147F2762-F138-4A5C-976F-8EAC2B608ADB}">
              <a16:predDERef xmlns:a16="http://schemas.microsoft.com/office/drawing/2014/main" pred="{F0141B39-E8BB-4971-A478-57C7D9E4C8D0}"/>
            </a:ext>
          </a:extLst>
        </xdr:cNvPr>
        <xdr:cNvSpPr/>
      </xdr:nvSpPr>
      <xdr:spPr>
        <a:xfrm>
          <a:off x="5505450" y="8277225"/>
          <a:ext cx="1581150" cy="457200"/>
        </a:xfrm>
        <a:prstGeom prst="roundRect">
          <a:avLst/>
        </a:prstGeom>
        <a:solidFill>
          <a:srgbClr val="FFFF00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在籍数を入力する</a:t>
          </a:r>
        </a:p>
      </xdr:txBody>
    </xdr:sp>
    <xdr:clientData/>
  </xdr:twoCellAnchor>
  <xdr:twoCellAnchor>
    <xdr:from>
      <xdr:col>9</xdr:col>
      <xdr:colOff>9525</xdr:colOff>
      <xdr:row>31</xdr:row>
      <xdr:rowOff>209550</xdr:rowOff>
    </xdr:from>
    <xdr:to>
      <xdr:col>10</xdr:col>
      <xdr:colOff>76200</xdr:colOff>
      <xdr:row>63</xdr:row>
      <xdr:rowOff>76200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3ED742C5-B4AE-43EA-A31C-212071AFC629}"/>
            </a:ext>
            <a:ext uri="{147F2762-F138-4A5C-976F-8EAC2B608ADB}">
              <a16:predDERef xmlns:a16="http://schemas.microsoft.com/office/drawing/2014/main" pred="{DFF219B8-343F-4237-A706-7DDADA7BDC1B}"/>
            </a:ext>
          </a:extLst>
        </xdr:cNvPr>
        <xdr:cNvCxnSpPr>
          <a:cxnSpLocks/>
          <a:endCxn id="20" idx="2"/>
          <a:extLst>
            <a:ext uri="{5F17804C-33F3-41E3-A699-7DCFA2EF7971}">
              <a16:cxnDERefs xmlns:a16="http://schemas.microsoft.com/office/drawing/2014/main" st="{785549EB-268A-45EA-A297-47615529C03C}" end="{DFF219B8-343F-4237-A706-7DDADA7BDC1B}"/>
            </a:ext>
          </a:extLst>
        </xdr:cNvCxnSpPr>
      </xdr:nvCxnSpPr>
      <xdr:spPr>
        <a:xfrm flipV="1">
          <a:off x="5591175" y="8734425"/>
          <a:ext cx="704850" cy="600075"/>
        </a:xfrm>
        <a:prstGeom prst="line">
          <a:avLst/>
        </a:prstGeom>
        <a:ln w="381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209550</xdr:colOff>
      <xdr:row>9</xdr:row>
      <xdr:rowOff>19050</xdr:rowOff>
    </xdr:from>
    <xdr:to>
      <xdr:col>6</xdr:col>
      <xdr:colOff>400050</xdr:colOff>
      <xdr:row>9</xdr:row>
      <xdr:rowOff>476250</xdr:rowOff>
    </xdr:to>
    <xdr:sp macro="" textlink="">
      <xdr:nvSpPr>
        <xdr:cNvPr id="22" name="角丸四角形 21">
          <a:extLst>
            <a:ext uri="{FF2B5EF4-FFF2-40B4-BE49-F238E27FC236}">
              <a16:creationId xmlns:a16="http://schemas.microsoft.com/office/drawing/2014/main" id="{C131FAA2-BAD1-499C-95E9-1C7E7C5CF7DF}"/>
            </a:ext>
            <a:ext uri="{147F2762-F138-4A5C-976F-8EAC2B608ADB}">
              <a16:predDERef xmlns:a16="http://schemas.microsoft.com/office/drawing/2014/main" pred="{3ED742C5-B4AE-43EA-A31C-212071AFC629}"/>
            </a:ext>
          </a:extLst>
        </xdr:cNvPr>
        <xdr:cNvSpPr/>
      </xdr:nvSpPr>
      <xdr:spPr>
        <a:xfrm>
          <a:off x="1962150" y="2828925"/>
          <a:ext cx="2105025" cy="457200"/>
        </a:xfrm>
        <a:prstGeom prst="roundRect">
          <a:avLst/>
        </a:prstGeom>
        <a:solidFill>
          <a:srgbClr val="FFFF00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不要な項目は非表示にする</a:t>
          </a:r>
        </a:p>
      </xdr:txBody>
    </xdr:sp>
    <xdr:clientData/>
  </xdr:twoCellAnchor>
  <xdr:twoCellAnchor>
    <xdr:from>
      <xdr:col>4</xdr:col>
      <xdr:colOff>623888</xdr:colOff>
      <xdr:row>4</xdr:row>
      <xdr:rowOff>504825</xdr:rowOff>
    </xdr:from>
    <xdr:to>
      <xdr:col>6</xdr:col>
      <xdr:colOff>209550</xdr:colOff>
      <xdr:row>9</xdr:row>
      <xdr:rowOff>19050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6E0BF7A9-7AAE-47AD-AF48-30A2D1917225}"/>
            </a:ext>
            <a:ext uri="{147F2762-F138-4A5C-976F-8EAC2B608ADB}">
              <a16:predDERef xmlns:a16="http://schemas.microsoft.com/office/drawing/2014/main" pred="{C131FAA2-BAD1-499C-95E9-1C7E7C5CF7DF}"/>
            </a:ext>
          </a:extLst>
        </xdr:cNvPr>
        <xdr:cNvCxnSpPr>
          <a:cxnSpLocks/>
          <a:stCxn id="22" idx="0"/>
          <a:extLst>
            <a:ext uri="{5F17804C-33F3-41E3-A699-7DCFA2EF7971}">
              <a16:cxnDERefs xmlns:a16="http://schemas.microsoft.com/office/drawing/2014/main" st="{C131FAA2-BAD1-499C-95E9-1C7E7C5CF7DF}" end="{00000000-0000-0000-0000-000000000000}"/>
            </a:ext>
          </a:extLst>
        </xdr:cNvCxnSpPr>
      </xdr:nvCxnSpPr>
      <xdr:spPr>
        <a:xfrm flipV="1">
          <a:off x="3014663" y="1562100"/>
          <a:ext cx="862012" cy="1266825"/>
        </a:xfrm>
        <a:prstGeom prst="line">
          <a:avLst/>
        </a:prstGeom>
        <a:ln w="381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561975</xdr:colOff>
      <xdr:row>11</xdr:row>
      <xdr:rowOff>66675</xdr:rowOff>
    </xdr:from>
    <xdr:to>
      <xdr:col>9</xdr:col>
      <xdr:colOff>257175</xdr:colOff>
      <xdr:row>17</xdr:row>
      <xdr:rowOff>28575</xdr:rowOff>
    </xdr:to>
    <xdr:sp macro="" textlink="">
      <xdr:nvSpPr>
        <xdr:cNvPr id="24" name="角丸四角形 23">
          <a:extLst>
            <a:ext uri="{FF2B5EF4-FFF2-40B4-BE49-F238E27FC236}">
              <a16:creationId xmlns:a16="http://schemas.microsoft.com/office/drawing/2014/main" id="{6C65E11A-3AA1-4740-BD70-B6AEC7CC9BD6}"/>
            </a:ext>
            <a:ext uri="{147F2762-F138-4A5C-976F-8EAC2B608ADB}">
              <a16:predDERef xmlns:a16="http://schemas.microsoft.com/office/drawing/2014/main" pred="{6E0BF7A9-7AAE-47AD-AF48-30A2D1917225}"/>
            </a:ext>
          </a:extLst>
        </xdr:cNvPr>
        <xdr:cNvSpPr/>
      </xdr:nvSpPr>
      <xdr:spPr>
        <a:xfrm>
          <a:off x="2314575" y="3829050"/>
          <a:ext cx="3524250" cy="1390650"/>
        </a:xfrm>
        <a:prstGeom prst="roundRect">
          <a:avLst/>
        </a:prstGeom>
        <a:solidFill>
          <a:srgbClr val="FFFF00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※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必要に応じて項目を設定する</a:t>
          </a:r>
        </a:p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年齢別（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80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歳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〜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、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85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歳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〜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、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90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歳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〜…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）</a:t>
          </a:r>
        </a:p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フロア別（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1</a:t>
          </a:r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F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利用者、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1</a:t>
          </a:r>
          <a:r>
            <a:rPr 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F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職員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…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）</a:t>
          </a:r>
        </a:p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クラス別（ばら組、ゆり組、ひまわり組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…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）</a:t>
          </a:r>
        </a:p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ユニット別（ユニット１、ユニット２</a:t>
          </a:r>
          <a:r>
            <a:rPr lang="en-US" altLang="ja-JP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…</a:t>
          </a:r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）　　等</a:t>
          </a:r>
        </a:p>
      </xdr:txBody>
    </xdr:sp>
    <xdr:clientData/>
  </xdr:twoCellAnchor>
  <xdr:twoCellAnchor>
    <xdr:from>
      <xdr:col>6</xdr:col>
      <xdr:colOff>409575</xdr:colOff>
      <xdr:row>4</xdr:row>
      <xdr:rowOff>476250</xdr:rowOff>
    </xdr:from>
    <xdr:to>
      <xdr:col>8</xdr:col>
      <xdr:colOff>342900</xdr:colOff>
      <xdr:row>11</xdr:row>
      <xdr:rowOff>66675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9DEF23B8-703A-4024-9301-D541838EEA9D}"/>
            </a:ext>
            <a:ext uri="{147F2762-F138-4A5C-976F-8EAC2B608ADB}">
              <a16:predDERef xmlns:a16="http://schemas.microsoft.com/office/drawing/2014/main" pred="{6C65E11A-3AA1-4740-BD70-B6AEC7CC9BD6}"/>
            </a:ext>
          </a:extLst>
        </xdr:cNvPr>
        <xdr:cNvCxnSpPr>
          <a:cxnSpLocks/>
          <a:stCxn id="24" idx="0"/>
          <a:extLst>
            <a:ext uri="{5F17804C-33F3-41E3-A699-7DCFA2EF7971}">
              <a16:cxnDERefs xmlns:a16="http://schemas.microsoft.com/office/drawing/2014/main" st="{6C65E11A-3AA1-4740-BD70-B6AEC7CC9BD6}" end="{00000000-0000-0000-0000-000000000000}"/>
            </a:ext>
          </a:extLst>
        </xdr:cNvCxnSpPr>
      </xdr:nvCxnSpPr>
      <xdr:spPr>
        <a:xfrm flipV="1">
          <a:off x="4076700" y="1533525"/>
          <a:ext cx="1209675" cy="2295525"/>
        </a:xfrm>
        <a:prstGeom prst="line">
          <a:avLst/>
        </a:prstGeom>
        <a:ln w="381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628650</xdr:colOff>
      <xdr:row>1</xdr:row>
      <xdr:rowOff>247650</xdr:rowOff>
    </xdr:from>
    <xdr:to>
      <xdr:col>11</xdr:col>
      <xdr:colOff>247650</xdr:colOff>
      <xdr:row>3</xdr:row>
      <xdr:rowOff>133350</xdr:rowOff>
    </xdr:to>
    <xdr:sp macro="" textlink="">
      <xdr:nvSpPr>
        <xdr:cNvPr id="26" name="角丸四角形 25">
          <a:extLst>
            <a:ext uri="{FF2B5EF4-FFF2-40B4-BE49-F238E27FC236}">
              <a16:creationId xmlns:a16="http://schemas.microsoft.com/office/drawing/2014/main" id="{E671DEA6-6F51-4516-85DD-8CF99E81C60D}"/>
            </a:ext>
            <a:ext uri="{147F2762-F138-4A5C-976F-8EAC2B608ADB}">
              <a16:predDERef xmlns:a16="http://schemas.microsoft.com/office/drawing/2014/main" pred="{9DEF23B8-703A-4024-9301-D541838EEA9D}"/>
            </a:ext>
          </a:extLst>
        </xdr:cNvPr>
        <xdr:cNvSpPr/>
      </xdr:nvSpPr>
      <xdr:spPr>
        <a:xfrm>
          <a:off x="5572125" y="495300"/>
          <a:ext cx="1533525" cy="457200"/>
        </a:xfrm>
        <a:prstGeom prst="roundRect">
          <a:avLst/>
        </a:prstGeom>
        <a:solidFill>
          <a:srgbClr val="FFFF00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ja-JP" altLang="en-US" sz="11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疾患名を選択する</a:t>
          </a:r>
        </a:p>
      </xdr:txBody>
    </xdr:sp>
    <xdr:clientData/>
  </xdr:twoCellAnchor>
  <xdr:twoCellAnchor>
    <xdr:from>
      <xdr:col>11</xdr:col>
      <xdr:colOff>247650</xdr:colOff>
      <xdr:row>1</xdr:row>
      <xdr:rowOff>323850</xdr:rowOff>
    </xdr:from>
    <xdr:to>
      <xdr:col>12</xdr:col>
      <xdr:colOff>571500</xdr:colOff>
      <xdr:row>2</xdr:row>
      <xdr:rowOff>142875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EF766244-E85D-42AB-9D2E-2ADAF2486E84}"/>
            </a:ext>
            <a:ext uri="{147F2762-F138-4A5C-976F-8EAC2B608ADB}">
              <a16:predDERef xmlns:a16="http://schemas.microsoft.com/office/drawing/2014/main" pred="{E671DEA6-6F51-4516-85DD-8CF99E81C60D}"/>
            </a:ext>
          </a:extLst>
        </xdr:cNvPr>
        <xdr:cNvCxnSpPr>
          <a:cxnSpLocks/>
          <a:stCxn id="26" idx="3"/>
          <a:extLst>
            <a:ext uri="{5F17804C-33F3-41E3-A699-7DCFA2EF7971}">
              <a16:cxnDERefs xmlns:a16="http://schemas.microsoft.com/office/drawing/2014/main" st="{E671DEA6-6F51-4516-85DD-8CF99E81C60D}" end="{00000000-0000-0000-0000-000000000000}"/>
            </a:ext>
          </a:extLst>
        </xdr:cNvCxnSpPr>
      </xdr:nvCxnSpPr>
      <xdr:spPr>
        <a:xfrm flipV="1">
          <a:off x="7105650" y="571500"/>
          <a:ext cx="962025" cy="152400"/>
        </a:xfrm>
        <a:prstGeom prst="line">
          <a:avLst/>
        </a:prstGeom>
        <a:ln w="381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  <pageSetUpPr fitToPage="1"/>
  </sheetPr>
  <dimension ref="A2:AL67"/>
  <sheetViews>
    <sheetView tabSelected="1" view="pageBreakPreview" zoomScale="85" zoomScaleNormal="100" zoomScaleSheetLayoutView="85" workbookViewId="0">
      <selection activeCell="A2" sqref="A2"/>
    </sheetView>
  </sheetViews>
  <sheetFormatPr defaultColWidth="9" defaultRowHeight="18.75"/>
  <cols>
    <col min="1" max="1" width="9.28515625" style="1" customWidth="1"/>
    <col min="2" max="2" width="7.42578125" style="1" customWidth="1"/>
    <col min="3" max="12" width="9.5703125" style="24" customWidth="1"/>
    <col min="13" max="13" width="11.28515625" style="24" customWidth="1"/>
    <col min="14" max="14" width="31.42578125" style="1" customWidth="1"/>
    <col min="15" max="25" width="8.42578125" style="1" customWidth="1"/>
    <col min="26" max="27" width="9.140625" style="1"/>
    <col min="28" max="28" width="11.5703125" style="1" hidden="1" customWidth="1"/>
    <col min="29" max="29" width="3.28515625" style="1" hidden="1" customWidth="1"/>
    <col min="30" max="30" width="16.42578125" style="1" hidden="1" customWidth="1"/>
    <col min="31" max="31" width="7.7109375" style="1" hidden="1" customWidth="1"/>
    <col min="32" max="32" width="7.5703125" style="1" hidden="1" customWidth="1"/>
    <col min="33" max="34" width="8" style="1" hidden="1" customWidth="1"/>
    <col min="35" max="35" width="2.140625" style="1" customWidth="1"/>
    <col min="36" max="16384" width="9" style="1"/>
  </cols>
  <sheetData>
    <row r="2" spans="1:38" ht="26.25" customHeight="1">
      <c r="A2" s="1" t="s">
        <v>0</v>
      </c>
      <c r="K2" s="25"/>
      <c r="M2" s="53" t="s">
        <v>1</v>
      </c>
      <c r="N2" s="54"/>
      <c r="AD2" s="30">
        <v>2018</v>
      </c>
      <c r="AE2" s="6" t="s">
        <v>2</v>
      </c>
      <c r="AF2" s="30">
        <v>1</v>
      </c>
      <c r="AG2" s="6" t="s">
        <v>3</v>
      </c>
    </row>
    <row r="3" spans="1:38">
      <c r="A3" s="1" t="s">
        <v>4</v>
      </c>
    </row>
    <row r="4" spans="1:38">
      <c r="A4" s="93" t="s">
        <v>5</v>
      </c>
      <c r="B4" s="95" t="s">
        <v>6</v>
      </c>
      <c r="C4" s="86"/>
      <c r="D4" s="87"/>
      <c r="E4" s="87"/>
      <c r="F4" s="87"/>
      <c r="G4" s="87"/>
      <c r="H4" s="87"/>
      <c r="I4" s="87"/>
      <c r="J4" s="87"/>
      <c r="K4" s="87"/>
      <c r="L4" s="88"/>
      <c r="M4" s="97" t="s">
        <v>7</v>
      </c>
      <c r="N4" s="84" t="s">
        <v>8</v>
      </c>
    </row>
    <row r="5" spans="1:38" s="2" customFormat="1" ht="45.75" customHeight="1">
      <c r="A5" s="94"/>
      <c r="B5" s="96"/>
      <c r="C5" s="82" t="e" cm="1">
        <f t="array" ref="C5">_xlfn.IFS($C$4=リスト!$A$1,リスト!$A2,$C$4=リスト!$B$1,リスト!$B2,$C$4=リスト!$C$1,リスト!$C2)</f>
        <v>#N/A</v>
      </c>
      <c r="D5" s="83" t="e" cm="1">
        <f t="array" ref="D5">_xlfn.IFS($C$4=リスト!$A$1,リスト!$A3,$C$4=リスト!$B$1,リスト!$B3,$C$4=リスト!$C$1,リスト!$C3)</f>
        <v>#N/A</v>
      </c>
      <c r="E5" s="83" t="e" cm="1">
        <f t="array" ref="E5">_xlfn.IFS($C$4=リスト!$A$1,リスト!$A4,$C$4=リスト!$B$1,リスト!$B4,$C$4=リスト!$C$1,リスト!$C4)</f>
        <v>#N/A</v>
      </c>
      <c r="F5" s="83" t="e" cm="1">
        <f t="array" ref="F5">_xlfn.IFS($C$4=リスト!$A$1,リスト!$A5,$C$4=リスト!$B$1,リスト!$B5,$C$4=リスト!$C$1,リスト!$C5)</f>
        <v>#N/A</v>
      </c>
      <c r="G5" s="83" t="e" cm="1">
        <f t="array" ref="G5">_xlfn.IFS($C$4=リスト!$A$1,リスト!$A6,$C$4=リスト!$B$1,リスト!$B6,$C$4=リスト!$C$1,リスト!$C6)</f>
        <v>#N/A</v>
      </c>
      <c r="H5" s="83" t="e" cm="1">
        <f t="array" ref="H5">_xlfn.IFS($C$4=リスト!$A$1,リスト!$A7,$C$4=リスト!$B$1,リスト!$B7,$C$4=リスト!$C$1,リスト!$C7)</f>
        <v>#N/A</v>
      </c>
      <c r="I5" s="83" t="e" cm="1">
        <f t="array" ref="I5">_xlfn.IFS($C$4=リスト!$A$1,リスト!$A8,$C$4=リスト!$B$1,リスト!$B8,$C$4=リスト!$C$1,リスト!$C8)</f>
        <v>#N/A</v>
      </c>
      <c r="J5" s="83" t="e" cm="1">
        <f t="array" ref="J5">_xlfn.IFS($C$4=リスト!$A$1,リスト!$A9,$C$4=リスト!$B$1,リスト!$B9,$C$4=リスト!$C$1,リスト!$C9)</f>
        <v>#N/A</v>
      </c>
      <c r="K5" s="83" t="e" cm="1">
        <f t="array" ref="K5">_xlfn.IFS($C$4=リスト!$A$1,リスト!$A10,$C$4=リスト!$B$1,リスト!$B10,$C$4=リスト!$C$1,リスト!$C10)</f>
        <v>#N/A</v>
      </c>
      <c r="L5" s="82" t="e" cm="1">
        <f t="array" ref="L5">_xlfn.IFS($C$4=リスト!$A$1,リスト!$A11,$C$4=リスト!$B$1,リスト!$B11,$C$4=リスト!$C$1,リスト!$C11)</f>
        <v>#N/A</v>
      </c>
      <c r="M5" s="98"/>
      <c r="N5" s="85"/>
      <c r="AD5" s="7" t="s">
        <v>5</v>
      </c>
      <c r="AE5" s="8" t="s">
        <v>6</v>
      </c>
      <c r="AF5" s="12" t="s">
        <v>9</v>
      </c>
      <c r="AG5" s="13" t="s">
        <v>10</v>
      </c>
      <c r="AH5" s="9" t="s">
        <v>7</v>
      </c>
    </row>
    <row r="6" spans="1:38">
      <c r="A6" s="31">
        <v>46023</v>
      </c>
      <c r="B6" s="81" t="str">
        <f t="shared" ref="B6:B29" si="0">TEXT(A6,"aaa")</f>
        <v>木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40">
        <f ca="1">IF(A6&gt;TODAY(),"",SUM(C6:L6))</f>
        <v>0</v>
      </c>
      <c r="N6" s="46"/>
      <c r="AB6" s="3"/>
      <c r="AC6" s="3"/>
      <c r="AD6" s="4"/>
      <c r="AE6" s="36"/>
      <c r="AF6" s="27"/>
      <c r="AG6" s="14"/>
      <c r="AH6" s="10"/>
    </row>
    <row r="7" spans="1:38">
      <c r="A7" s="31">
        <f>A6+1</f>
        <v>46024</v>
      </c>
      <c r="B7" s="34" t="str">
        <f t="shared" si="0"/>
        <v>金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40">
        <f t="shared" ref="M7:M63" ca="1" si="1">IF(A7&gt;TODAY(),"",SUM(C7:L7))</f>
        <v>0</v>
      </c>
      <c r="N7" s="46"/>
      <c r="AB7" s="3"/>
      <c r="AC7" s="3"/>
      <c r="AD7" s="4"/>
      <c r="AE7" s="36"/>
      <c r="AF7" s="27"/>
      <c r="AG7" s="14"/>
      <c r="AH7" s="10"/>
    </row>
    <row r="8" spans="1:38">
      <c r="A8" s="31">
        <f t="shared" ref="A8:A62" si="2">A7+1</f>
        <v>46025</v>
      </c>
      <c r="B8" s="34" t="str">
        <f t="shared" si="0"/>
        <v>土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40">
        <f t="shared" ca="1" si="1"/>
        <v>0</v>
      </c>
      <c r="N8" s="46"/>
      <c r="AB8" s="3" t="e">
        <f>#REF!+1</f>
        <v>#REF!</v>
      </c>
      <c r="AC8" s="3"/>
      <c r="AD8" s="5" t="e">
        <f t="shared" ref="AD8:AD29" si="3">IF(MONTH(AB8)&gt;$AF$2,"",AB8)</f>
        <v>#REF!</v>
      </c>
      <c r="AE8" s="29" t="e">
        <f t="shared" ref="AE8:AE32" si="4">IF(AD8="","",CHOOSE(WEEKDAY(AD8,1),"日","月","火","水","木","金","土") )</f>
        <v>#REF!</v>
      </c>
      <c r="AF8" s="28"/>
      <c r="AG8" s="15"/>
      <c r="AH8" s="11">
        <f t="shared" ref="AH8:AH32" si="5">AF8+AG8</f>
        <v>0</v>
      </c>
    </row>
    <row r="9" spans="1:38">
      <c r="A9" s="31">
        <f t="shared" si="2"/>
        <v>46026</v>
      </c>
      <c r="B9" s="34" t="str">
        <f t="shared" si="0"/>
        <v>日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40">
        <f t="shared" ca="1" si="1"/>
        <v>0</v>
      </c>
      <c r="N9" s="46"/>
      <c r="AB9" s="3" t="e">
        <f>AB8+1</f>
        <v>#REF!</v>
      </c>
      <c r="AC9" s="3"/>
      <c r="AD9" s="5" t="e">
        <f t="shared" si="3"/>
        <v>#REF!</v>
      </c>
      <c r="AE9" s="29" t="e">
        <f t="shared" si="4"/>
        <v>#REF!</v>
      </c>
      <c r="AF9" s="28"/>
      <c r="AG9" s="15"/>
      <c r="AH9" s="11">
        <f t="shared" si="5"/>
        <v>0</v>
      </c>
      <c r="AL9" s="17"/>
    </row>
    <row r="10" spans="1:38">
      <c r="A10" s="31">
        <f t="shared" si="2"/>
        <v>46027</v>
      </c>
      <c r="B10" s="34" t="str">
        <f t="shared" si="0"/>
        <v>月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40">
        <f t="shared" ca="1" si="1"/>
        <v>0</v>
      </c>
      <c r="N10" s="46"/>
      <c r="AB10" s="3" t="e">
        <f t="shared" ref="AB10:AB32" si="6">AB9+1</f>
        <v>#REF!</v>
      </c>
      <c r="AC10" s="3"/>
      <c r="AD10" s="5" t="e">
        <f t="shared" si="3"/>
        <v>#REF!</v>
      </c>
      <c r="AE10" s="29" t="e">
        <f t="shared" si="4"/>
        <v>#REF!</v>
      </c>
      <c r="AF10" s="28"/>
      <c r="AG10" s="15"/>
      <c r="AH10" s="11">
        <f t="shared" si="5"/>
        <v>0</v>
      </c>
    </row>
    <row r="11" spans="1:38">
      <c r="A11" s="31">
        <f t="shared" si="2"/>
        <v>46028</v>
      </c>
      <c r="B11" s="34" t="str">
        <f t="shared" si="0"/>
        <v>火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40">
        <f t="shared" ca="1" si="1"/>
        <v>0</v>
      </c>
      <c r="N11" s="46"/>
      <c r="AB11" s="3" t="e">
        <f t="shared" si="6"/>
        <v>#REF!</v>
      </c>
      <c r="AC11" s="3"/>
      <c r="AD11" s="5" t="e">
        <f t="shared" si="3"/>
        <v>#REF!</v>
      </c>
      <c r="AE11" s="29" t="e">
        <f t="shared" si="4"/>
        <v>#REF!</v>
      </c>
      <c r="AF11" s="28"/>
      <c r="AG11" s="15"/>
      <c r="AH11" s="11">
        <f t="shared" si="5"/>
        <v>0</v>
      </c>
    </row>
    <row r="12" spans="1:38">
      <c r="A12" s="31">
        <f t="shared" si="2"/>
        <v>46029</v>
      </c>
      <c r="B12" s="34" t="str">
        <f t="shared" si="0"/>
        <v>水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40">
        <f t="shared" ca="1" si="1"/>
        <v>0</v>
      </c>
      <c r="N12" s="46"/>
      <c r="AB12" s="3" t="e">
        <f t="shared" si="6"/>
        <v>#REF!</v>
      </c>
      <c r="AC12" s="3"/>
      <c r="AD12" s="5" t="e">
        <f t="shared" si="3"/>
        <v>#REF!</v>
      </c>
      <c r="AE12" s="29" t="e">
        <f t="shared" si="4"/>
        <v>#REF!</v>
      </c>
      <c r="AF12" s="28"/>
      <c r="AG12" s="15"/>
      <c r="AH12" s="11">
        <f t="shared" si="5"/>
        <v>0</v>
      </c>
    </row>
    <row r="13" spans="1:38">
      <c r="A13" s="31">
        <f t="shared" si="2"/>
        <v>46030</v>
      </c>
      <c r="B13" s="34" t="str">
        <f t="shared" si="0"/>
        <v>木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40">
        <f t="shared" ca="1" si="1"/>
        <v>0</v>
      </c>
      <c r="N13" s="46"/>
      <c r="AB13" s="3" t="e">
        <f t="shared" si="6"/>
        <v>#REF!</v>
      </c>
      <c r="AC13" s="3"/>
      <c r="AD13" s="5" t="e">
        <f t="shared" si="3"/>
        <v>#REF!</v>
      </c>
      <c r="AE13" s="29" t="e">
        <f t="shared" si="4"/>
        <v>#REF!</v>
      </c>
      <c r="AF13" s="28"/>
      <c r="AG13" s="15"/>
      <c r="AH13" s="11">
        <f t="shared" si="5"/>
        <v>0</v>
      </c>
    </row>
    <row r="14" spans="1:38">
      <c r="A14" s="31">
        <f t="shared" si="2"/>
        <v>46031</v>
      </c>
      <c r="B14" s="34" t="str">
        <f t="shared" si="0"/>
        <v>金</v>
      </c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40">
        <f t="shared" ca="1" si="1"/>
        <v>0</v>
      </c>
      <c r="N14" s="46"/>
      <c r="AB14" s="3" t="e">
        <f t="shared" si="6"/>
        <v>#REF!</v>
      </c>
      <c r="AC14" s="3"/>
      <c r="AD14" s="5" t="e">
        <f t="shared" si="3"/>
        <v>#REF!</v>
      </c>
      <c r="AE14" s="29" t="e">
        <f t="shared" si="4"/>
        <v>#REF!</v>
      </c>
      <c r="AF14" s="28"/>
      <c r="AG14" s="15"/>
      <c r="AH14" s="11">
        <f t="shared" si="5"/>
        <v>0</v>
      </c>
    </row>
    <row r="15" spans="1:38">
      <c r="A15" s="31">
        <f t="shared" si="2"/>
        <v>46032</v>
      </c>
      <c r="B15" s="34" t="str">
        <f t="shared" si="0"/>
        <v>土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40">
        <f t="shared" ca="1" si="1"/>
        <v>0</v>
      </c>
      <c r="N15" s="46"/>
      <c r="AB15" s="3" t="e">
        <f t="shared" si="6"/>
        <v>#REF!</v>
      </c>
      <c r="AC15" s="3"/>
      <c r="AD15" s="5" t="e">
        <f t="shared" si="3"/>
        <v>#REF!</v>
      </c>
      <c r="AE15" s="29" t="e">
        <f t="shared" si="4"/>
        <v>#REF!</v>
      </c>
      <c r="AF15" s="28"/>
      <c r="AG15" s="15"/>
      <c r="AH15" s="11">
        <f t="shared" si="5"/>
        <v>0</v>
      </c>
    </row>
    <row r="16" spans="1:38">
      <c r="A16" s="31">
        <f t="shared" si="2"/>
        <v>46033</v>
      </c>
      <c r="B16" s="34" t="str">
        <f t="shared" si="0"/>
        <v>日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40">
        <f t="shared" ca="1" si="1"/>
        <v>0</v>
      </c>
      <c r="N16" s="46"/>
      <c r="AB16" s="3" t="e">
        <f t="shared" si="6"/>
        <v>#REF!</v>
      </c>
      <c r="AC16" s="3"/>
      <c r="AD16" s="5" t="e">
        <f t="shared" si="3"/>
        <v>#REF!</v>
      </c>
      <c r="AE16" s="29" t="e">
        <f t="shared" si="4"/>
        <v>#REF!</v>
      </c>
      <c r="AF16" s="28"/>
      <c r="AG16" s="15"/>
      <c r="AH16" s="11">
        <f t="shared" si="5"/>
        <v>0</v>
      </c>
    </row>
    <row r="17" spans="1:34">
      <c r="A17" s="31">
        <f t="shared" si="2"/>
        <v>46034</v>
      </c>
      <c r="B17" s="34" t="str">
        <f t="shared" si="0"/>
        <v>月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40">
        <f t="shared" ca="1" si="1"/>
        <v>0</v>
      </c>
      <c r="N17" s="46"/>
      <c r="AB17" s="3" t="e">
        <f t="shared" si="6"/>
        <v>#REF!</v>
      </c>
      <c r="AC17" s="3"/>
      <c r="AD17" s="5" t="e">
        <f t="shared" si="3"/>
        <v>#REF!</v>
      </c>
      <c r="AE17" s="29" t="e">
        <f t="shared" si="4"/>
        <v>#REF!</v>
      </c>
      <c r="AF17" s="28"/>
      <c r="AG17" s="15"/>
      <c r="AH17" s="11">
        <f t="shared" si="5"/>
        <v>0</v>
      </c>
    </row>
    <row r="18" spans="1:34">
      <c r="A18" s="31">
        <f t="shared" si="2"/>
        <v>46035</v>
      </c>
      <c r="B18" s="34" t="str">
        <f t="shared" si="0"/>
        <v>火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40">
        <f t="shared" ca="1" si="1"/>
        <v>0</v>
      </c>
      <c r="N18" s="46"/>
      <c r="AB18" s="3" t="e">
        <f t="shared" si="6"/>
        <v>#REF!</v>
      </c>
      <c r="AC18" s="3"/>
      <c r="AD18" s="5" t="e">
        <f t="shared" si="3"/>
        <v>#REF!</v>
      </c>
      <c r="AE18" s="29" t="e">
        <f t="shared" si="4"/>
        <v>#REF!</v>
      </c>
      <c r="AF18" s="28"/>
      <c r="AG18" s="15"/>
      <c r="AH18" s="11">
        <f t="shared" si="5"/>
        <v>0</v>
      </c>
    </row>
    <row r="19" spans="1:34">
      <c r="A19" s="31">
        <f t="shared" si="2"/>
        <v>46036</v>
      </c>
      <c r="B19" s="34" t="str">
        <f t="shared" si="0"/>
        <v>水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40">
        <f t="shared" ca="1" si="1"/>
        <v>0</v>
      </c>
      <c r="N19" s="46"/>
      <c r="AB19" s="3" t="e">
        <f t="shared" si="6"/>
        <v>#REF!</v>
      </c>
      <c r="AC19" s="3"/>
      <c r="AD19" s="5" t="e">
        <f t="shared" si="3"/>
        <v>#REF!</v>
      </c>
      <c r="AE19" s="29" t="e">
        <f t="shared" si="4"/>
        <v>#REF!</v>
      </c>
      <c r="AF19" s="28"/>
      <c r="AG19" s="15"/>
      <c r="AH19" s="11">
        <f t="shared" si="5"/>
        <v>0</v>
      </c>
    </row>
    <row r="20" spans="1:34">
      <c r="A20" s="31">
        <f t="shared" si="2"/>
        <v>46037</v>
      </c>
      <c r="B20" s="34" t="str">
        <f t="shared" si="0"/>
        <v>木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40">
        <f t="shared" ca="1" si="1"/>
        <v>0</v>
      </c>
      <c r="N20" s="46"/>
      <c r="AB20" s="3" t="e">
        <f t="shared" si="6"/>
        <v>#REF!</v>
      </c>
      <c r="AC20" s="3"/>
      <c r="AD20" s="5" t="e">
        <f t="shared" si="3"/>
        <v>#REF!</v>
      </c>
      <c r="AE20" s="29" t="e">
        <f t="shared" si="4"/>
        <v>#REF!</v>
      </c>
      <c r="AF20" s="28"/>
      <c r="AG20" s="15"/>
      <c r="AH20" s="11">
        <f t="shared" si="5"/>
        <v>0</v>
      </c>
    </row>
    <row r="21" spans="1:34">
      <c r="A21" s="31">
        <f t="shared" si="2"/>
        <v>46038</v>
      </c>
      <c r="B21" s="34" t="str">
        <f t="shared" si="0"/>
        <v>金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40">
        <f t="shared" ca="1" si="1"/>
        <v>0</v>
      </c>
      <c r="N21" s="46"/>
      <c r="AB21" s="3" t="e">
        <f t="shared" si="6"/>
        <v>#REF!</v>
      </c>
      <c r="AC21" s="3"/>
      <c r="AD21" s="5" t="e">
        <f t="shared" si="3"/>
        <v>#REF!</v>
      </c>
      <c r="AE21" s="29" t="e">
        <f t="shared" si="4"/>
        <v>#REF!</v>
      </c>
      <c r="AF21" s="28"/>
      <c r="AG21" s="15"/>
      <c r="AH21" s="11">
        <f t="shared" si="5"/>
        <v>0</v>
      </c>
    </row>
    <row r="22" spans="1:34">
      <c r="A22" s="31">
        <f t="shared" si="2"/>
        <v>46039</v>
      </c>
      <c r="B22" s="34" t="str">
        <f t="shared" si="0"/>
        <v>土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40">
        <f t="shared" ca="1" si="1"/>
        <v>0</v>
      </c>
      <c r="N22" s="46"/>
      <c r="AB22" s="3" t="e">
        <f t="shared" si="6"/>
        <v>#REF!</v>
      </c>
      <c r="AC22" s="3"/>
      <c r="AD22" s="5" t="e">
        <f t="shared" si="3"/>
        <v>#REF!</v>
      </c>
      <c r="AE22" s="29" t="e">
        <f t="shared" si="4"/>
        <v>#REF!</v>
      </c>
      <c r="AF22" s="28"/>
      <c r="AG22" s="15"/>
      <c r="AH22" s="11">
        <f t="shared" si="5"/>
        <v>0</v>
      </c>
    </row>
    <row r="23" spans="1:34">
      <c r="A23" s="31">
        <f t="shared" si="2"/>
        <v>46040</v>
      </c>
      <c r="B23" s="34" t="str">
        <f t="shared" si="0"/>
        <v>日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40">
        <f t="shared" ca="1" si="1"/>
        <v>0</v>
      </c>
      <c r="N23" s="46"/>
      <c r="AB23" s="3" t="e">
        <f t="shared" si="6"/>
        <v>#REF!</v>
      </c>
      <c r="AC23" s="3"/>
      <c r="AD23" s="5" t="e">
        <f t="shared" si="3"/>
        <v>#REF!</v>
      </c>
      <c r="AE23" s="29" t="e">
        <f t="shared" si="4"/>
        <v>#REF!</v>
      </c>
      <c r="AF23" s="28"/>
      <c r="AG23" s="15"/>
      <c r="AH23" s="11">
        <f t="shared" si="5"/>
        <v>0</v>
      </c>
    </row>
    <row r="24" spans="1:34">
      <c r="A24" s="31">
        <f t="shared" si="2"/>
        <v>46041</v>
      </c>
      <c r="B24" s="34" t="str">
        <f t="shared" si="0"/>
        <v>月</v>
      </c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40">
        <f t="shared" ca="1" si="1"/>
        <v>0</v>
      </c>
      <c r="N24" s="46"/>
      <c r="AB24" s="3" t="e">
        <f t="shared" si="6"/>
        <v>#REF!</v>
      </c>
      <c r="AC24" s="3"/>
      <c r="AD24" s="5" t="e">
        <f t="shared" si="3"/>
        <v>#REF!</v>
      </c>
      <c r="AE24" s="29" t="e">
        <f t="shared" si="4"/>
        <v>#REF!</v>
      </c>
      <c r="AF24" s="28"/>
      <c r="AG24" s="15"/>
      <c r="AH24" s="11">
        <f t="shared" si="5"/>
        <v>0</v>
      </c>
    </row>
    <row r="25" spans="1:34">
      <c r="A25" s="31">
        <f t="shared" si="2"/>
        <v>46042</v>
      </c>
      <c r="B25" s="34" t="str">
        <f t="shared" si="0"/>
        <v>火</v>
      </c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40">
        <f t="shared" ca="1" si="1"/>
        <v>0</v>
      </c>
      <c r="N25" s="46"/>
      <c r="AB25" s="3" t="e">
        <f t="shared" si="6"/>
        <v>#REF!</v>
      </c>
      <c r="AC25" s="3"/>
      <c r="AD25" s="5" t="e">
        <f t="shared" si="3"/>
        <v>#REF!</v>
      </c>
      <c r="AE25" s="29" t="e">
        <f t="shared" si="4"/>
        <v>#REF!</v>
      </c>
      <c r="AF25" s="28"/>
      <c r="AG25" s="15"/>
      <c r="AH25" s="11">
        <f t="shared" si="5"/>
        <v>0</v>
      </c>
    </row>
    <row r="26" spans="1:34">
      <c r="A26" s="31">
        <f t="shared" si="2"/>
        <v>46043</v>
      </c>
      <c r="B26" s="34" t="str">
        <f t="shared" si="0"/>
        <v>水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40">
        <f t="shared" ca="1" si="1"/>
        <v>0</v>
      </c>
      <c r="N26" s="46"/>
      <c r="AB26" s="3" t="e">
        <f t="shared" si="6"/>
        <v>#REF!</v>
      </c>
      <c r="AC26" s="3"/>
      <c r="AD26" s="5" t="e">
        <f t="shared" si="3"/>
        <v>#REF!</v>
      </c>
      <c r="AE26" s="29" t="e">
        <f t="shared" si="4"/>
        <v>#REF!</v>
      </c>
      <c r="AF26" s="28"/>
      <c r="AG26" s="15"/>
      <c r="AH26" s="11">
        <f t="shared" si="5"/>
        <v>0</v>
      </c>
    </row>
    <row r="27" spans="1:34">
      <c r="A27" s="31">
        <f t="shared" si="2"/>
        <v>46044</v>
      </c>
      <c r="B27" s="34" t="str">
        <f t="shared" si="0"/>
        <v>木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40">
        <f t="shared" ca="1" si="1"/>
        <v>0</v>
      </c>
      <c r="N27" s="46"/>
      <c r="AB27" s="3" t="e">
        <f t="shared" si="6"/>
        <v>#REF!</v>
      </c>
      <c r="AC27" s="3"/>
      <c r="AD27" s="5" t="e">
        <f t="shared" si="3"/>
        <v>#REF!</v>
      </c>
      <c r="AE27" s="29" t="e">
        <f t="shared" si="4"/>
        <v>#REF!</v>
      </c>
      <c r="AF27" s="28"/>
      <c r="AG27" s="15"/>
      <c r="AH27" s="11">
        <f t="shared" si="5"/>
        <v>0</v>
      </c>
    </row>
    <row r="28" spans="1:34">
      <c r="A28" s="31">
        <f t="shared" si="2"/>
        <v>46045</v>
      </c>
      <c r="B28" s="34" t="str">
        <f t="shared" si="0"/>
        <v>金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40">
        <f t="shared" ca="1" si="1"/>
        <v>0</v>
      </c>
      <c r="N28" s="46"/>
      <c r="AB28" s="3" t="e">
        <f t="shared" si="6"/>
        <v>#REF!</v>
      </c>
      <c r="AC28" s="3"/>
      <c r="AD28" s="5" t="e">
        <f t="shared" si="3"/>
        <v>#REF!</v>
      </c>
      <c r="AE28" s="29" t="e">
        <f t="shared" si="4"/>
        <v>#REF!</v>
      </c>
      <c r="AF28" s="28"/>
      <c r="AG28" s="15"/>
      <c r="AH28" s="11">
        <f t="shared" si="5"/>
        <v>0</v>
      </c>
    </row>
    <row r="29" spans="1:34">
      <c r="A29" s="31">
        <f t="shared" si="2"/>
        <v>46046</v>
      </c>
      <c r="B29" s="34" t="str">
        <f t="shared" si="0"/>
        <v>土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40">
        <f t="shared" ca="1" si="1"/>
        <v>0</v>
      </c>
      <c r="N29" s="46"/>
      <c r="AB29" s="3" t="e">
        <f t="shared" si="6"/>
        <v>#REF!</v>
      </c>
      <c r="AC29" s="3"/>
      <c r="AD29" s="5" t="e">
        <f t="shared" si="3"/>
        <v>#REF!</v>
      </c>
      <c r="AE29" s="29" t="e">
        <f t="shared" si="4"/>
        <v>#REF!</v>
      </c>
      <c r="AF29" s="28"/>
      <c r="AG29" s="15"/>
      <c r="AH29" s="11">
        <f t="shared" si="5"/>
        <v>0</v>
      </c>
    </row>
    <row r="30" spans="1:34">
      <c r="A30" s="31">
        <f t="shared" si="2"/>
        <v>46047</v>
      </c>
      <c r="B30" s="34" t="str">
        <f>TEXT(A30,"aaa")</f>
        <v>日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40">
        <f t="shared" ca="1" si="1"/>
        <v>0</v>
      </c>
      <c r="N30" s="46"/>
      <c r="AB30" s="3" t="e">
        <f t="shared" si="6"/>
        <v>#REF!</v>
      </c>
      <c r="AC30" s="3"/>
      <c r="AD30" s="5" t="e">
        <f>IF(MONTH(AB30)&gt;$AF$2,"",AB30)</f>
        <v>#REF!</v>
      </c>
      <c r="AE30" s="29" t="e">
        <f t="shared" si="4"/>
        <v>#REF!</v>
      </c>
      <c r="AF30" s="28"/>
      <c r="AG30" s="15"/>
      <c r="AH30" s="11">
        <f t="shared" si="5"/>
        <v>0</v>
      </c>
    </row>
    <row r="31" spans="1:34">
      <c r="A31" s="31">
        <f t="shared" si="2"/>
        <v>46048</v>
      </c>
      <c r="B31" s="34" t="str">
        <f>TEXT(A31,"aaa")</f>
        <v>月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40">
        <f t="shared" ca="1" si="1"/>
        <v>0</v>
      </c>
      <c r="N31" s="46"/>
      <c r="AB31" s="3" t="e">
        <f t="shared" si="6"/>
        <v>#REF!</v>
      </c>
      <c r="AC31" s="3"/>
      <c r="AD31" s="5" t="e">
        <f>IF(MONTH(AB31)&gt;$AF$2,"",AB31)</f>
        <v>#REF!</v>
      </c>
      <c r="AE31" s="29" t="e">
        <f t="shared" si="4"/>
        <v>#REF!</v>
      </c>
      <c r="AF31" s="28"/>
      <c r="AG31" s="15"/>
      <c r="AH31" s="11">
        <f t="shared" si="5"/>
        <v>0</v>
      </c>
    </row>
    <row r="32" spans="1:34">
      <c r="A32" s="31">
        <f t="shared" si="2"/>
        <v>46049</v>
      </c>
      <c r="B32" s="34" t="str">
        <f>TEXT(A32,"aaa")</f>
        <v>火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40">
        <f t="shared" ca="1" si="1"/>
        <v>0</v>
      </c>
      <c r="N32" s="46"/>
      <c r="AB32" s="3" t="e">
        <f t="shared" si="6"/>
        <v>#REF!</v>
      </c>
      <c r="AC32" s="3"/>
      <c r="AD32" s="5" t="e">
        <f>IF(MONTH(AB32)&gt;$AF$2,"",AB32)</f>
        <v>#REF!</v>
      </c>
      <c r="AE32" s="29" t="e">
        <f t="shared" si="4"/>
        <v>#REF!</v>
      </c>
      <c r="AF32" s="28"/>
      <c r="AG32" s="15"/>
      <c r="AH32" s="11">
        <f t="shared" si="5"/>
        <v>0</v>
      </c>
    </row>
    <row r="33" spans="1:34">
      <c r="A33" s="31">
        <f t="shared" si="2"/>
        <v>46050</v>
      </c>
      <c r="B33" s="34" t="str">
        <f t="shared" ref="B33:B44" si="7">TEXT(A33,"aaa")</f>
        <v>水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40">
        <f t="shared" ca="1" si="1"/>
        <v>0</v>
      </c>
      <c r="N33" s="46"/>
      <c r="AB33" s="3"/>
      <c r="AC33" s="3"/>
      <c r="AD33" s="5"/>
      <c r="AE33" s="29"/>
      <c r="AF33" s="28"/>
      <c r="AG33" s="15"/>
      <c r="AH33" s="11"/>
    </row>
    <row r="34" spans="1:34" hidden="1">
      <c r="A34" s="31">
        <f t="shared" si="2"/>
        <v>46051</v>
      </c>
      <c r="B34" s="34" t="str">
        <f t="shared" si="7"/>
        <v>木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40">
        <f t="shared" ca="1" si="1"/>
        <v>0</v>
      </c>
      <c r="N34" s="46"/>
      <c r="AB34" s="3" t="e">
        <f>AB32+1</f>
        <v>#REF!</v>
      </c>
      <c r="AC34" s="3"/>
      <c r="AD34" s="5" t="e">
        <f>IF(MONTH(AB34)&gt;$AF$2,"",AB34)</f>
        <v>#REF!</v>
      </c>
      <c r="AE34" s="29" t="e">
        <f>IF(AD34="","",CHOOSE(WEEKDAY(AD34,1),"日","月","火","水","木","金","土") )</f>
        <v>#REF!</v>
      </c>
      <c r="AF34" s="28"/>
      <c r="AG34" s="15"/>
      <c r="AH34" s="11">
        <f>AF34+AG34</f>
        <v>0</v>
      </c>
    </row>
    <row r="35" spans="1:34" hidden="1">
      <c r="A35" s="31">
        <f t="shared" si="2"/>
        <v>46052</v>
      </c>
      <c r="B35" s="34" t="str">
        <f t="shared" si="7"/>
        <v>金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40">
        <f t="shared" ca="1" si="1"/>
        <v>0</v>
      </c>
      <c r="N35" s="46"/>
      <c r="AB35" s="3"/>
      <c r="AC35" s="3"/>
      <c r="AD35" s="5"/>
      <c r="AE35" s="29"/>
      <c r="AF35" s="28"/>
      <c r="AG35" s="15"/>
      <c r="AH35" s="11"/>
    </row>
    <row r="36" spans="1:34" hidden="1">
      <c r="A36" s="31">
        <f t="shared" si="2"/>
        <v>46053</v>
      </c>
      <c r="B36" s="34" t="str">
        <f t="shared" si="7"/>
        <v>土</v>
      </c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40">
        <f t="shared" ca="1" si="1"/>
        <v>0</v>
      </c>
      <c r="N36" s="46"/>
      <c r="AB36" s="3"/>
      <c r="AC36" s="3"/>
      <c r="AD36" s="5"/>
      <c r="AE36" s="29"/>
      <c r="AF36" s="28"/>
      <c r="AG36" s="15"/>
      <c r="AH36" s="11"/>
    </row>
    <row r="37" spans="1:34" hidden="1">
      <c r="A37" s="31">
        <f t="shared" si="2"/>
        <v>46054</v>
      </c>
      <c r="B37" s="34" t="str">
        <f t="shared" si="7"/>
        <v>日</v>
      </c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40">
        <f t="shared" ca="1" si="1"/>
        <v>0</v>
      </c>
      <c r="N37" s="48"/>
      <c r="AB37" s="3"/>
      <c r="AC37" s="3"/>
      <c r="AD37" s="5"/>
      <c r="AE37" s="29"/>
      <c r="AF37" s="28"/>
      <c r="AG37" s="15"/>
      <c r="AH37" s="11"/>
    </row>
    <row r="38" spans="1:34" hidden="1">
      <c r="A38" s="31">
        <f t="shared" si="2"/>
        <v>46055</v>
      </c>
      <c r="B38" s="34" t="str">
        <f t="shared" si="7"/>
        <v>月</v>
      </c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50">
        <f t="shared" ca="1" si="1"/>
        <v>0</v>
      </c>
      <c r="N38" s="43"/>
      <c r="AB38" s="3"/>
      <c r="AC38" s="3"/>
      <c r="AD38" s="5"/>
      <c r="AE38" s="29"/>
      <c r="AF38" s="28"/>
      <c r="AG38" s="15"/>
      <c r="AH38" s="11"/>
    </row>
    <row r="39" spans="1:34" hidden="1">
      <c r="A39" s="31">
        <f t="shared" si="2"/>
        <v>46056</v>
      </c>
      <c r="B39" s="34" t="str">
        <f t="shared" si="7"/>
        <v>火</v>
      </c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40">
        <f t="shared" ca="1" si="1"/>
        <v>0</v>
      </c>
      <c r="N39" s="43"/>
      <c r="AB39" s="3"/>
      <c r="AC39" s="3"/>
      <c r="AD39" s="5"/>
      <c r="AE39" s="29"/>
      <c r="AF39" s="28"/>
      <c r="AG39" s="15"/>
      <c r="AH39" s="11"/>
    </row>
    <row r="40" spans="1:34" hidden="1">
      <c r="A40" s="31">
        <f t="shared" si="2"/>
        <v>46057</v>
      </c>
      <c r="B40" s="34" t="str">
        <f t="shared" si="7"/>
        <v>水</v>
      </c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40">
        <f t="shared" ca="1" si="1"/>
        <v>0</v>
      </c>
      <c r="N40" s="43"/>
      <c r="AB40" s="3"/>
      <c r="AC40" s="3"/>
      <c r="AD40" s="5"/>
      <c r="AE40" s="29"/>
      <c r="AF40" s="28"/>
      <c r="AG40" s="15"/>
      <c r="AH40" s="11"/>
    </row>
    <row r="41" spans="1:34" hidden="1">
      <c r="A41" s="31">
        <f t="shared" si="2"/>
        <v>46058</v>
      </c>
      <c r="B41" s="34" t="str">
        <f t="shared" si="7"/>
        <v>木</v>
      </c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40">
        <f t="shared" ca="1" si="1"/>
        <v>0</v>
      </c>
      <c r="N41" s="43"/>
      <c r="AB41" s="3" t="e">
        <f>AB34+1</f>
        <v>#REF!</v>
      </c>
      <c r="AC41" s="3"/>
      <c r="AD41" s="5" t="e">
        <f>IF(MONTH(AB41)&gt;$AF$2,"",AB41)</f>
        <v>#REF!</v>
      </c>
      <c r="AE41" s="29" t="e">
        <f>IF(AD41="","",CHOOSE(WEEKDAY(AD41,1),"日","月","火","水","木","金","土") )</f>
        <v>#REF!</v>
      </c>
      <c r="AF41" s="28"/>
      <c r="AG41" s="15"/>
      <c r="AH41" s="11">
        <f>AF41+AG41</f>
        <v>0</v>
      </c>
    </row>
    <row r="42" spans="1:34" hidden="1">
      <c r="A42" s="31">
        <f t="shared" si="2"/>
        <v>46059</v>
      </c>
      <c r="B42" s="34" t="str">
        <f t="shared" si="7"/>
        <v>金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40">
        <f t="shared" ca="1" si="1"/>
        <v>0</v>
      </c>
      <c r="N42" s="43"/>
      <c r="AB42" s="3"/>
      <c r="AC42" s="3"/>
      <c r="AD42" s="5"/>
      <c r="AE42" s="29"/>
      <c r="AF42" s="28"/>
      <c r="AG42" s="15"/>
      <c r="AH42" s="11"/>
    </row>
    <row r="43" spans="1:34" hidden="1">
      <c r="A43" s="31">
        <f t="shared" si="2"/>
        <v>46060</v>
      </c>
      <c r="B43" s="34" t="str">
        <f t="shared" si="7"/>
        <v>土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40">
        <f t="shared" ca="1" si="1"/>
        <v>0</v>
      </c>
      <c r="N43" s="43"/>
      <c r="AB43" s="3"/>
      <c r="AC43" s="3"/>
      <c r="AD43" s="5"/>
      <c r="AE43" s="29"/>
      <c r="AF43" s="28"/>
      <c r="AG43" s="15"/>
      <c r="AH43" s="11"/>
    </row>
    <row r="44" spans="1:34" hidden="1">
      <c r="A44" s="31">
        <f t="shared" si="2"/>
        <v>46061</v>
      </c>
      <c r="B44" s="34" t="str">
        <f t="shared" si="7"/>
        <v>日</v>
      </c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40">
        <f t="shared" ca="1" si="1"/>
        <v>0</v>
      </c>
      <c r="N44" s="43"/>
      <c r="AB44" s="3" t="e">
        <f>AB41+1</f>
        <v>#REF!</v>
      </c>
      <c r="AC44" s="3"/>
      <c r="AD44" s="5" t="e">
        <f>IF(MONTH(AB44)&gt;$AF$2,"",AB44)</f>
        <v>#REF!</v>
      </c>
      <c r="AE44" s="29" t="e">
        <f>IF(AD44="","",CHOOSE(WEEKDAY(AD44,1),"日","月","火","水","木","金","土") )</f>
        <v>#REF!</v>
      </c>
      <c r="AF44" s="28"/>
      <c r="AG44" s="15"/>
      <c r="AH44" s="11">
        <f>AF44+AG44</f>
        <v>0</v>
      </c>
    </row>
    <row r="45" spans="1:34" hidden="1">
      <c r="A45" s="31">
        <f t="shared" si="2"/>
        <v>46062</v>
      </c>
      <c r="B45" s="34" t="str">
        <f>TEXT(A45,"aaa")</f>
        <v>月</v>
      </c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40">
        <f t="shared" ca="1" si="1"/>
        <v>0</v>
      </c>
      <c r="N45" s="43"/>
      <c r="AB45" s="3"/>
      <c r="AC45" s="3"/>
      <c r="AD45" s="5"/>
      <c r="AE45" s="29"/>
      <c r="AF45" s="28"/>
      <c r="AG45" s="15"/>
      <c r="AH45" s="11"/>
    </row>
    <row r="46" spans="1:34" hidden="1">
      <c r="A46" s="31">
        <f t="shared" si="2"/>
        <v>46063</v>
      </c>
      <c r="B46" s="34" t="str">
        <f>TEXT(A46,"aaa")</f>
        <v>火</v>
      </c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40">
        <f t="shared" ca="1" si="1"/>
        <v>0</v>
      </c>
      <c r="N46" s="43"/>
      <c r="AB46" s="3"/>
      <c r="AC46" s="3"/>
      <c r="AD46" s="5"/>
      <c r="AE46" s="29"/>
      <c r="AF46" s="28"/>
      <c r="AG46" s="15"/>
      <c r="AH46" s="11"/>
    </row>
    <row r="47" spans="1:34" hidden="1">
      <c r="A47" s="31">
        <f t="shared" si="2"/>
        <v>46064</v>
      </c>
      <c r="B47" s="34" t="str">
        <f>TEXT(A47,"aaa")</f>
        <v>水</v>
      </c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40">
        <f t="shared" ca="1" si="1"/>
        <v>0</v>
      </c>
      <c r="N47" s="43"/>
      <c r="AB47" s="3"/>
      <c r="AC47" s="3"/>
      <c r="AD47" s="5"/>
      <c r="AE47" s="29"/>
      <c r="AF47" s="28"/>
      <c r="AG47" s="15"/>
      <c r="AH47" s="11"/>
    </row>
    <row r="48" spans="1:34" hidden="1">
      <c r="A48" s="31">
        <f t="shared" si="2"/>
        <v>46065</v>
      </c>
      <c r="B48" s="34" t="str">
        <f>TEXT(A48,"aaa")</f>
        <v>木</v>
      </c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40">
        <f t="shared" ca="1" si="1"/>
        <v>0</v>
      </c>
      <c r="N48" s="43"/>
      <c r="AB48" s="3"/>
      <c r="AC48" s="3"/>
      <c r="AD48" s="5"/>
      <c r="AE48" s="29"/>
      <c r="AF48" s="28"/>
      <c r="AG48" s="15"/>
      <c r="AH48" s="11"/>
    </row>
    <row r="49" spans="1:34" hidden="1">
      <c r="A49" s="31">
        <f t="shared" si="2"/>
        <v>46066</v>
      </c>
      <c r="B49" s="34" t="str">
        <f t="shared" ref="B49:B62" si="8">TEXT(A49,"aaa")</f>
        <v>金</v>
      </c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40">
        <f t="shared" ca="1" si="1"/>
        <v>0</v>
      </c>
      <c r="N49" s="43"/>
      <c r="AB49" s="3"/>
      <c r="AC49" s="3"/>
      <c r="AD49" s="5"/>
      <c r="AE49" s="29"/>
      <c r="AF49" s="28"/>
      <c r="AG49" s="15"/>
      <c r="AH49" s="11"/>
    </row>
    <row r="50" spans="1:34" hidden="1">
      <c r="A50" s="31">
        <f t="shared" si="2"/>
        <v>46067</v>
      </c>
      <c r="B50" s="34" t="str">
        <f t="shared" si="8"/>
        <v>土</v>
      </c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40">
        <f t="shared" ca="1" si="1"/>
        <v>0</v>
      </c>
      <c r="N50" s="43"/>
      <c r="AB50" s="3"/>
      <c r="AC50" s="3"/>
      <c r="AD50" s="5"/>
      <c r="AE50" s="29"/>
      <c r="AF50" s="28"/>
      <c r="AG50" s="15"/>
      <c r="AH50" s="11"/>
    </row>
    <row r="51" spans="1:34" hidden="1">
      <c r="A51" s="31">
        <f t="shared" si="2"/>
        <v>46068</v>
      </c>
      <c r="B51" s="34" t="str">
        <f t="shared" si="8"/>
        <v>日</v>
      </c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40">
        <f t="shared" ca="1" si="1"/>
        <v>0</v>
      </c>
      <c r="N51" s="43"/>
      <c r="AB51" s="3"/>
      <c r="AC51" s="3"/>
      <c r="AD51" s="5"/>
      <c r="AE51" s="29"/>
      <c r="AF51" s="28"/>
      <c r="AG51" s="15"/>
      <c r="AH51" s="11"/>
    </row>
    <row r="52" spans="1:34" hidden="1">
      <c r="A52" s="31">
        <f t="shared" si="2"/>
        <v>46069</v>
      </c>
      <c r="B52" s="34" t="str">
        <f t="shared" si="8"/>
        <v>月</v>
      </c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40">
        <f t="shared" ca="1" si="1"/>
        <v>0</v>
      </c>
      <c r="N52" s="43"/>
      <c r="AB52" s="3"/>
      <c r="AC52" s="3"/>
      <c r="AD52" s="5"/>
      <c r="AE52" s="29"/>
      <c r="AF52" s="28"/>
      <c r="AG52" s="15"/>
      <c r="AH52" s="11"/>
    </row>
    <row r="53" spans="1:34" hidden="1">
      <c r="A53" s="31">
        <f t="shared" si="2"/>
        <v>46070</v>
      </c>
      <c r="B53" s="34" t="str">
        <f t="shared" si="8"/>
        <v>火</v>
      </c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40">
        <f t="shared" ca="1" si="1"/>
        <v>0</v>
      </c>
      <c r="N53" s="43"/>
      <c r="AB53" s="3"/>
      <c r="AC53" s="3"/>
      <c r="AD53" s="5"/>
      <c r="AE53" s="29"/>
      <c r="AF53" s="28"/>
      <c r="AG53" s="15"/>
      <c r="AH53" s="11"/>
    </row>
    <row r="54" spans="1:34" hidden="1">
      <c r="A54" s="31">
        <f t="shared" si="2"/>
        <v>46071</v>
      </c>
      <c r="B54" s="34" t="str">
        <f t="shared" si="8"/>
        <v>水</v>
      </c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40">
        <f t="shared" ca="1" si="1"/>
        <v>0</v>
      </c>
      <c r="N54" s="43"/>
      <c r="AB54" s="3"/>
      <c r="AC54" s="3"/>
      <c r="AD54" s="5"/>
      <c r="AE54" s="29"/>
      <c r="AF54" s="28"/>
      <c r="AG54" s="15"/>
      <c r="AH54" s="11"/>
    </row>
    <row r="55" spans="1:34" hidden="1">
      <c r="A55" s="31">
        <f t="shared" si="2"/>
        <v>46072</v>
      </c>
      <c r="B55" s="34" t="str">
        <f t="shared" si="8"/>
        <v>木</v>
      </c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40">
        <f t="shared" ca="1" si="1"/>
        <v>0</v>
      </c>
      <c r="N55" s="43"/>
      <c r="AB55" s="3"/>
      <c r="AC55" s="3"/>
      <c r="AD55" s="5"/>
      <c r="AE55" s="29"/>
      <c r="AF55" s="28"/>
      <c r="AG55" s="15"/>
      <c r="AH55" s="11"/>
    </row>
    <row r="56" spans="1:34" hidden="1">
      <c r="A56" s="31">
        <f t="shared" si="2"/>
        <v>46073</v>
      </c>
      <c r="B56" s="34" t="str">
        <f t="shared" si="8"/>
        <v>金</v>
      </c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40">
        <f t="shared" ca="1" si="1"/>
        <v>0</v>
      </c>
      <c r="N56" s="43"/>
      <c r="AB56" s="3"/>
      <c r="AC56" s="3"/>
      <c r="AD56" s="5"/>
      <c r="AE56" s="29"/>
      <c r="AF56" s="28"/>
      <c r="AG56" s="15"/>
      <c r="AH56" s="11"/>
    </row>
    <row r="57" spans="1:34" hidden="1">
      <c r="A57" s="31">
        <f t="shared" si="2"/>
        <v>46074</v>
      </c>
      <c r="B57" s="34" t="str">
        <f t="shared" si="8"/>
        <v>土</v>
      </c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40">
        <f t="shared" ca="1" si="1"/>
        <v>0</v>
      </c>
      <c r="N57" s="43"/>
      <c r="AB57" s="3"/>
      <c r="AC57" s="3"/>
      <c r="AD57" s="5"/>
      <c r="AE57" s="29"/>
      <c r="AF57" s="28"/>
      <c r="AG57" s="15"/>
      <c r="AH57" s="11"/>
    </row>
    <row r="58" spans="1:34" hidden="1">
      <c r="A58" s="31">
        <f t="shared" si="2"/>
        <v>46075</v>
      </c>
      <c r="B58" s="34" t="str">
        <f t="shared" si="8"/>
        <v>日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40">
        <f t="shared" ca="1" si="1"/>
        <v>0</v>
      </c>
      <c r="N58" s="43"/>
      <c r="AB58" s="3"/>
      <c r="AC58" s="3"/>
      <c r="AD58" s="5"/>
      <c r="AE58" s="29"/>
      <c r="AF58" s="28"/>
      <c r="AG58" s="15"/>
      <c r="AH58" s="11"/>
    </row>
    <row r="59" spans="1:34" hidden="1">
      <c r="A59" s="31">
        <f t="shared" si="2"/>
        <v>46076</v>
      </c>
      <c r="B59" s="34" t="str">
        <f t="shared" si="8"/>
        <v>月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40">
        <f t="shared" ca="1" si="1"/>
        <v>0</v>
      </c>
      <c r="N59" s="43"/>
      <c r="AB59" s="3"/>
      <c r="AC59" s="3"/>
      <c r="AD59" s="5"/>
      <c r="AE59" s="29"/>
      <c r="AF59" s="28"/>
      <c r="AG59" s="15"/>
      <c r="AH59" s="11"/>
    </row>
    <row r="60" spans="1:34" hidden="1">
      <c r="A60" s="31">
        <f t="shared" si="2"/>
        <v>46077</v>
      </c>
      <c r="B60" s="34" t="str">
        <f t="shared" si="8"/>
        <v>火</v>
      </c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40">
        <f t="shared" ca="1" si="1"/>
        <v>0</v>
      </c>
      <c r="N60" s="43"/>
      <c r="AB60" s="3"/>
      <c r="AC60" s="3"/>
      <c r="AD60" s="5"/>
      <c r="AE60" s="29"/>
      <c r="AF60" s="28"/>
      <c r="AG60" s="15"/>
      <c r="AH60" s="11"/>
    </row>
    <row r="61" spans="1:34" hidden="1">
      <c r="A61" s="31">
        <f t="shared" si="2"/>
        <v>46078</v>
      </c>
      <c r="B61" s="34" t="str">
        <f t="shared" si="8"/>
        <v>水</v>
      </c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40">
        <f t="shared" ca="1" si="1"/>
        <v>0</v>
      </c>
      <c r="N61" s="43"/>
      <c r="AB61" s="3"/>
      <c r="AC61" s="3"/>
      <c r="AD61" s="5"/>
      <c r="AE61" s="29"/>
      <c r="AF61" s="28"/>
      <c r="AG61" s="15"/>
      <c r="AH61" s="11"/>
    </row>
    <row r="62" spans="1:34" hidden="1">
      <c r="A62" s="31">
        <f t="shared" si="2"/>
        <v>46079</v>
      </c>
      <c r="B62" s="34" t="str">
        <f t="shared" si="8"/>
        <v>木</v>
      </c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52">
        <f t="shared" ca="1" si="1"/>
        <v>0</v>
      </c>
      <c r="N62" s="49"/>
      <c r="AB62" s="3"/>
      <c r="AC62" s="3"/>
      <c r="AD62" s="5"/>
      <c r="AE62" s="29"/>
      <c r="AF62" s="28"/>
      <c r="AG62" s="15"/>
      <c r="AH62" s="11"/>
    </row>
    <row r="63" spans="1:34">
      <c r="A63" s="26"/>
      <c r="B63" s="18" t="s">
        <v>7</v>
      </c>
      <c r="C63" s="19">
        <f>SUM(C6:C62)</f>
        <v>0</v>
      </c>
      <c r="D63" s="19">
        <f t="shared" ref="D63:L63" si="9">SUM(D6:D62)</f>
        <v>0</v>
      </c>
      <c r="E63" s="19">
        <f t="shared" si="9"/>
        <v>0</v>
      </c>
      <c r="F63" s="19">
        <f t="shared" si="9"/>
        <v>0</v>
      </c>
      <c r="G63" s="19">
        <f t="shared" si="9"/>
        <v>0</v>
      </c>
      <c r="H63" s="19">
        <f t="shared" si="9"/>
        <v>0</v>
      </c>
      <c r="I63" s="19">
        <f t="shared" si="9"/>
        <v>0</v>
      </c>
      <c r="J63" s="19">
        <f t="shared" si="9"/>
        <v>0</v>
      </c>
      <c r="K63" s="19">
        <f t="shared" si="9"/>
        <v>0</v>
      </c>
      <c r="L63" s="38">
        <f t="shared" si="9"/>
        <v>0</v>
      </c>
      <c r="M63" s="47">
        <f t="shared" ca="1" si="1"/>
        <v>0</v>
      </c>
      <c r="N63" s="51"/>
      <c r="AD63" s="5">
        <v>41672</v>
      </c>
      <c r="AE63" s="29" t="str">
        <f>IF(AD63="","",CHOOSE(WEEKDAY(AD63,1),"日","月","火","水","木","金","土") )</f>
        <v>日</v>
      </c>
      <c r="AF63" s="28"/>
      <c r="AG63" s="15"/>
      <c r="AH63" s="11">
        <f>AF63+AG63</f>
        <v>0</v>
      </c>
    </row>
    <row r="64" spans="1:34">
      <c r="A64" s="89" t="s">
        <v>11</v>
      </c>
      <c r="B64" s="90"/>
      <c r="C64" s="33"/>
      <c r="D64" s="33"/>
      <c r="E64" s="33"/>
      <c r="F64" s="33"/>
      <c r="G64" s="33"/>
      <c r="H64" s="33"/>
      <c r="I64" s="33"/>
      <c r="J64" s="33"/>
      <c r="K64" s="33"/>
      <c r="L64" s="39"/>
      <c r="M64" s="41">
        <f>SUM(C64:L64)</f>
        <v>0</v>
      </c>
      <c r="N64" s="44"/>
      <c r="AD64" s="5">
        <v>41673</v>
      </c>
      <c r="AE64" s="29" t="str">
        <f>IF(AD64="","",CHOOSE(WEEKDAY(AD64,1),"日","月","火","水","木","金","土") )</f>
        <v>月</v>
      </c>
      <c r="AF64" s="20"/>
      <c r="AG64" s="22"/>
      <c r="AH64" s="11">
        <f>AF64+AG64</f>
        <v>0</v>
      </c>
    </row>
    <row r="65" spans="1:34">
      <c r="A65" s="91" t="s">
        <v>12</v>
      </c>
      <c r="B65" s="92"/>
      <c r="C65" s="32" t="e">
        <f>C63/C64*100</f>
        <v>#DIV/0!</v>
      </c>
      <c r="D65" s="32" t="e">
        <f t="shared" ref="D65:L65" si="10">D63/D64*100</f>
        <v>#DIV/0!</v>
      </c>
      <c r="E65" s="32" t="e">
        <f t="shared" si="10"/>
        <v>#DIV/0!</v>
      </c>
      <c r="F65" s="32" t="e">
        <f t="shared" si="10"/>
        <v>#DIV/0!</v>
      </c>
      <c r="G65" s="32" t="e">
        <f t="shared" si="10"/>
        <v>#DIV/0!</v>
      </c>
      <c r="H65" s="32" t="e">
        <f t="shared" si="10"/>
        <v>#DIV/0!</v>
      </c>
      <c r="I65" s="32" t="e">
        <f t="shared" si="10"/>
        <v>#DIV/0!</v>
      </c>
      <c r="J65" s="32" t="e">
        <f t="shared" si="10"/>
        <v>#DIV/0!</v>
      </c>
      <c r="K65" s="32" t="e">
        <f t="shared" si="10"/>
        <v>#DIV/0!</v>
      </c>
      <c r="L65" s="37" t="e">
        <f t="shared" si="10"/>
        <v>#DIV/0!</v>
      </c>
      <c r="M65" s="42" t="e">
        <f ca="1">M63/M64*100</f>
        <v>#DIV/0!</v>
      </c>
      <c r="N65" s="45"/>
      <c r="AD65" s="5">
        <v>41674</v>
      </c>
      <c r="AE65" s="29" t="str">
        <f>IF(AD65="","",CHOOSE(WEEKDAY(AD65,1),"日","月","火","水","木","金","土") )</f>
        <v>火</v>
      </c>
      <c r="AF65" s="20"/>
      <c r="AG65" s="22"/>
      <c r="AH65" s="11">
        <f>AF65+AG65</f>
        <v>0</v>
      </c>
    </row>
    <row r="66" spans="1:34">
      <c r="AD66" s="5">
        <v>41675</v>
      </c>
      <c r="AE66" s="29" t="str">
        <f>IF(AD66="","",CHOOSE(WEEKDAY(AD66,1),"日","月","火","水","木","金","土") )</f>
        <v>水</v>
      </c>
      <c r="AF66" s="20"/>
      <c r="AG66" s="22"/>
      <c r="AH66" s="11">
        <f>AF66+AG66</f>
        <v>0</v>
      </c>
    </row>
    <row r="67" spans="1:34">
      <c r="D67" s="25"/>
      <c r="AD67" s="5">
        <v>41676</v>
      </c>
      <c r="AE67" s="29" t="str">
        <f>IF(AD67="","",CHOOSE(WEEKDAY(AD67,1),"日","月","火","水","木","金","土") )</f>
        <v>木</v>
      </c>
      <c r="AF67" s="21"/>
      <c r="AG67" s="23"/>
      <c r="AH67" s="16">
        <f>AF67+AG67</f>
        <v>0</v>
      </c>
    </row>
  </sheetData>
  <mergeCells count="7">
    <mergeCell ref="N4:N5"/>
    <mergeCell ref="C4:L4"/>
    <mergeCell ref="A64:B64"/>
    <mergeCell ref="A65:B65"/>
    <mergeCell ref="A4:A5"/>
    <mergeCell ref="B4:B5"/>
    <mergeCell ref="M4:M5"/>
  </mergeCells>
  <phoneticPr fontId="1"/>
  <conditionalFormatting sqref="A6:L62 N12:N62 N6:N9">
    <cfRule type="expression" dxfId="31" priority="5" stopIfTrue="1">
      <formula>$B6="土"</formula>
    </cfRule>
    <cfRule type="expression" dxfId="30" priority="6" stopIfTrue="1">
      <formula>$B6="日"</formula>
    </cfRule>
  </conditionalFormatting>
  <conditionalFormatting sqref="AD6:AH67">
    <cfRule type="expression" dxfId="29" priority="7" stopIfTrue="1">
      <formula>$AE6="土"</formula>
    </cfRule>
    <cfRule type="expression" dxfId="28" priority="8" stopIfTrue="1">
      <formula>$AE6="日"</formula>
    </cfRule>
  </conditionalFormatting>
  <conditionalFormatting sqref="M6:M63">
    <cfRule type="expression" dxfId="27" priority="3" stopIfTrue="1">
      <formula>$B6="土"</formula>
    </cfRule>
    <cfRule type="expression" dxfId="26" priority="4" stopIfTrue="1">
      <formula>$B6="日"</formula>
    </cfRule>
  </conditionalFormatting>
  <conditionalFormatting sqref="N10:N11">
    <cfRule type="expression" dxfId="25" priority="1" stopIfTrue="1">
      <formula>$B10="土"</formula>
    </cfRule>
    <cfRule type="expression" dxfId="24" priority="2" stopIfTrue="1">
      <formula>$B10="日"</formula>
    </cfRule>
  </conditionalFormatting>
  <dataValidations count="2">
    <dataValidation type="list" allowBlank="1" showInputMessage="1" showErrorMessage="1" sqref="AF2" xr:uid="{00000000-0002-0000-0000-000000000000}">
      <formula1>"1,2,3,4,5,6,7,8,9,10,11,12"</formula1>
    </dataValidation>
    <dataValidation type="list" allowBlank="1" showInputMessage="1" sqref="N2" xr:uid="{00000000-0002-0000-0000-000001000000}">
      <formula1>"インフルエンザ,新型コロナウイルス,嘔吐・下痢,RSウイルス,咽頭結膜熱(プール熱),手足口病,ヘルパンギーナ,ﾋトメタニューモ"</formula1>
    </dataValidation>
  </dataValidations>
  <printOptions horizontalCentered="1" verticalCentered="1"/>
  <pageMargins left="0.51181102362204722" right="0" top="0.15748031496062992" bottom="0.15748031496062992" header="0.31496062992125984" footer="0.31496062992125984"/>
  <pageSetup paperSize="9" scale="48" orientation="landscape" horizontalDpi="300" verticalDpi="300" r:id="rId1"/>
  <headerFooter alignWithMargins="0"/>
  <colBreaks count="1" manualBreakCount="1">
    <brk id="35" max="40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000-000002000000}">
          <x14:formula1>
            <xm:f>リスト!$A$1:$C$1</xm:f>
          </x14:formula1>
          <xm:sqref>C4:L4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L67"/>
  <sheetViews>
    <sheetView view="pageBreakPreview" zoomScale="85" zoomScaleNormal="100" zoomScaleSheetLayoutView="85" workbookViewId="0">
      <selection activeCell="J2" sqref="J2"/>
    </sheetView>
  </sheetViews>
  <sheetFormatPr defaultColWidth="9" defaultRowHeight="18.75"/>
  <cols>
    <col min="1" max="1" width="9.28515625" style="1" customWidth="1"/>
    <col min="2" max="2" width="7.42578125" style="1" customWidth="1"/>
    <col min="3" max="12" width="9.5703125" style="24" customWidth="1"/>
    <col min="13" max="13" width="8.7109375" style="24" customWidth="1"/>
    <col min="14" max="14" width="31.42578125" style="1" customWidth="1"/>
    <col min="15" max="25" width="8.42578125" style="1" customWidth="1"/>
    <col min="26" max="27" width="9" style="1"/>
    <col min="28" max="28" width="11.5703125" style="1" hidden="1" customWidth="1"/>
    <col min="29" max="29" width="3.28515625" style="1" hidden="1" customWidth="1"/>
    <col min="30" max="30" width="16.42578125" style="1" hidden="1" customWidth="1"/>
    <col min="31" max="31" width="7.7109375" style="1" hidden="1" customWidth="1"/>
    <col min="32" max="32" width="7.5703125" style="1" hidden="1" customWidth="1"/>
    <col min="33" max="34" width="8" style="1" hidden="1" customWidth="1"/>
    <col min="35" max="35" width="2.140625" style="1" customWidth="1"/>
    <col min="36" max="16384" width="9" style="1"/>
  </cols>
  <sheetData>
    <row r="1" spans="1:38" ht="19.5" thickBot="1"/>
    <row r="2" spans="1:38" ht="26.25" customHeight="1" thickBot="1">
      <c r="A2" s="1" t="s">
        <v>13</v>
      </c>
      <c r="K2" s="25"/>
      <c r="M2" s="53" t="s">
        <v>1</v>
      </c>
      <c r="N2" s="54" t="s">
        <v>14</v>
      </c>
      <c r="AD2" s="30">
        <v>2018</v>
      </c>
      <c r="AE2" s="6" t="s">
        <v>2</v>
      </c>
      <c r="AF2" s="30">
        <v>1</v>
      </c>
      <c r="AG2" s="6" t="s">
        <v>3</v>
      </c>
    </row>
    <row r="3" spans="1:38">
      <c r="A3" s="1" t="s">
        <v>4</v>
      </c>
    </row>
    <row r="4" spans="1:38">
      <c r="A4" s="101" t="s">
        <v>5</v>
      </c>
      <c r="B4" s="103" t="s">
        <v>6</v>
      </c>
      <c r="C4" s="86" t="s">
        <v>15</v>
      </c>
      <c r="D4" s="87"/>
      <c r="E4" s="87"/>
      <c r="F4" s="87"/>
      <c r="G4" s="87"/>
      <c r="H4" s="87"/>
      <c r="I4" s="87"/>
      <c r="J4" s="87"/>
      <c r="K4" s="87"/>
      <c r="L4" s="88"/>
      <c r="M4" s="105" t="s">
        <v>7</v>
      </c>
      <c r="N4" s="99" t="s">
        <v>8</v>
      </c>
    </row>
    <row r="5" spans="1:38" s="2" customFormat="1" ht="45.75" customHeight="1">
      <c r="A5" s="102"/>
      <c r="B5" s="104"/>
      <c r="C5" s="82" t="str" cm="1">
        <f t="array" ref="C5">_xlfn.IFS($C$4=リスト!$A$1,リスト!$A2,$C$4=リスト!$B$1,リスト!$B2,$C$4=リスト!$C$1,リスト!$C2)</f>
        <v>6歳以下</v>
      </c>
      <c r="D5" s="83" t="str" cm="1">
        <f t="array" ref="D5">_xlfn.IFS($C$4=リスト!$A$1,リスト!$A3,$C$4=リスト!$B$1,リスト!$B3,$C$4=リスト!$C$1,リスト!$C3)</f>
        <v>6〜12歳</v>
      </c>
      <c r="E5" s="83" t="str" cm="1">
        <f t="array" ref="E5">_xlfn.IFS($C$4=リスト!$A$1,リスト!$A4,$C$4=リスト!$B$1,リスト!$B4,$C$4=リスト!$C$1,リスト!$C4)</f>
        <v>13〜15歳</v>
      </c>
      <c r="F5" s="83" t="str" cm="1">
        <f t="array" ref="F5">_xlfn.IFS($C$4=リスト!$A$1,リスト!$A5,$C$4=リスト!$B$1,リスト!$B5,$C$4=リスト!$C$1,リスト!$C5)</f>
        <v>16〜19歳</v>
      </c>
      <c r="G5" s="83" t="str" cm="1">
        <f t="array" ref="G5">_xlfn.IFS($C$4=リスト!$A$1,リスト!$A6,$C$4=リスト!$B$1,リスト!$B6,$C$4=リスト!$C$1,リスト!$C6)</f>
        <v>20〜30歳代</v>
      </c>
      <c r="H5" s="83" t="str" cm="1">
        <f t="array" ref="H5">_xlfn.IFS($C$4=リスト!$A$1,リスト!$A7,$C$4=リスト!$B$1,リスト!$B7,$C$4=リスト!$C$1,リスト!$C7)</f>
        <v>40〜50歳代</v>
      </c>
      <c r="I5" s="83" t="str" cm="1">
        <f t="array" ref="I5">_xlfn.IFS($C$4=リスト!$A$1,リスト!$A8,$C$4=リスト!$B$1,リスト!$B8,$C$4=リスト!$C$1,リスト!$C8)</f>
        <v>60歳代</v>
      </c>
      <c r="J5" s="83" t="str" cm="1">
        <f t="array" ref="J5">_xlfn.IFS($C$4=リスト!$A$1,リスト!$A9,$C$4=リスト!$B$1,リスト!$B9,$C$4=リスト!$C$1,リスト!$C9)</f>
        <v>70歳代</v>
      </c>
      <c r="K5" s="83" t="str" cm="1">
        <f t="array" ref="K5">_xlfn.IFS($C$4=リスト!$A$1,リスト!$A10,$C$4=リスト!$B$1,リスト!$B10,$C$4=リスト!$C$1,リスト!$C10)</f>
        <v>80歳以上</v>
      </c>
      <c r="L5" s="82" t="str" cm="1">
        <f t="array" ref="L5">_xlfn.IFS($C$4=リスト!$A$1,リスト!$A11,$C$4=リスト!$B$1,リスト!$B11,$C$4=リスト!$C$1,リスト!$C11)</f>
        <v>職員</v>
      </c>
      <c r="M5" s="106"/>
      <c r="N5" s="100"/>
      <c r="AD5" s="7" t="s">
        <v>5</v>
      </c>
      <c r="AE5" s="8" t="s">
        <v>6</v>
      </c>
      <c r="AF5" s="12" t="s">
        <v>9</v>
      </c>
      <c r="AG5" s="13" t="s">
        <v>10</v>
      </c>
      <c r="AH5" s="9" t="s">
        <v>7</v>
      </c>
    </row>
    <row r="6" spans="1:38">
      <c r="A6" s="31">
        <v>45342</v>
      </c>
      <c r="B6" s="81" t="str">
        <f t="shared" ref="B6:B29" si="0">TEXT(A6,"aaa")</f>
        <v>火</v>
      </c>
      <c r="C6" s="35"/>
      <c r="D6" s="35"/>
      <c r="E6" s="35"/>
      <c r="F6" s="35"/>
      <c r="G6" s="35"/>
      <c r="H6" s="35"/>
      <c r="I6" s="35"/>
      <c r="J6" s="35"/>
      <c r="K6" s="35"/>
      <c r="L6" s="35">
        <v>1</v>
      </c>
      <c r="M6" s="40">
        <f ca="1">IF(A6&gt;TODAY(),"",SUM(C6:L6))</f>
        <v>1</v>
      </c>
      <c r="N6" s="46"/>
      <c r="AB6" s="3"/>
      <c r="AC6" s="3"/>
      <c r="AD6" s="4"/>
      <c r="AE6" s="36"/>
      <c r="AF6" s="27"/>
      <c r="AG6" s="14"/>
      <c r="AH6" s="10"/>
    </row>
    <row r="7" spans="1:38">
      <c r="A7" s="31">
        <f>A6+1</f>
        <v>45343</v>
      </c>
      <c r="B7" s="34" t="str">
        <f t="shared" si="0"/>
        <v>水</v>
      </c>
      <c r="C7" s="35"/>
      <c r="D7" s="35"/>
      <c r="E7" s="35"/>
      <c r="F7" s="35"/>
      <c r="G7" s="35"/>
      <c r="H7" s="35"/>
      <c r="I7" s="35"/>
      <c r="J7" s="35"/>
      <c r="K7" s="35">
        <v>1</v>
      </c>
      <c r="L7" s="35"/>
      <c r="M7" s="40">
        <f t="shared" ref="M7:M63" ca="1" si="1">IF(A7&gt;TODAY(),"",SUM(C7:L7))</f>
        <v>1</v>
      </c>
      <c r="N7" s="46"/>
      <c r="AB7" s="3"/>
      <c r="AC7" s="3"/>
      <c r="AD7" s="4"/>
      <c r="AE7" s="36"/>
      <c r="AF7" s="27"/>
      <c r="AG7" s="14"/>
      <c r="AH7" s="10"/>
    </row>
    <row r="8" spans="1:38" ht="36" customHeight="1">
      <c r="A8" s="31">
        <f t="shared" ref="A8:A62" si="2">A7+1</f>
        <v>45344</v>
      </c>
      <c r="B8" s="34" t="str">
        <f t="shared" si="0"/>
        <v>木</v>
      </c>
      <c r="C8" s="35"/>
      <c r="D8" s="35"/>
      <c r="E8" s="35"/>
      <c r="F8" s="35"/>
      <c r="G8" s="35"/>
      <c r="H8" s="35"/>
      <c r="I8" s="35">
        <v>1</v>
      </c>
      <c r="J8" s="35"/>
      <c r="K8" s="35">
        <v>3</v>
      </c>
      <c r="L8" s="35">
        <v>1</v>
      </c>
      <c r="M8" s="40">
        <f t="shared" ca="1" si="1"/>
        <v>5</v>
      </c>
      <c r="N8" s="46" t="s">
        <v>16</v>
      </c>
      <c r="AB8" s="3" t="e">
        <f>#REF!+1</f>
        <v>#REF!</v>
      </c>
      <c r="AC8" s="3"/>
      <c r="AD8" s="5" t="e">
        <f t="shared" ref="AD8:AD29" si="3">IF(MONTH(AB8)&gt;$AF$2,"",AB8)</f>
        <v>#REF!</v>
      </c>
      <c r="AE8" s="29" t="e">
        <f t="shared" ref="AE8:AE32" si="4">IF(AD8="","",CHOOSE(WEEKDAY(AD8,1),"日","月","火","水","木","金","土") )</f>
        <v>#REF!</v>
      </c>
      <c r="AF8" s="28"/>
      <c r="AG8" s="15"/>
      <c r="AH8" s="11">
        <f t="shared" ref="AH8:AH32" si="5">AF8+AG8</f>
        <v>0</v>
      </c>
    </row>
    <row r="9" spans="1:38">
      <c r="A9" s="31">
        <f t="shared" si="2"/>
        <v>45345</v>
      </c>
      <c r="B9" s="34" t="str">
        <f t="shared" si="0"/>
        <v>金</v>
      </c>
      <c r="C9" s="35"/>
      <c r="D9" s="35"/>
      <c r="E9" s="35"/>
      <c r="F9" s="35"/>
      <c r="G9" s="35"/>
      <c r="H9" s="35"/>
      <c r="I9" s="35">
        <v>1</v>
      </c>
      <c r="J9" s="35"/>
      <c r="K9" s="35">
        <v>1</v>
      </c>
      <c r="L9" s="35"/>
      <c r="M9" s="40">
        <f t="shared" ca="1" si="1"/>
        <v>2</v>
      </c>
      <c r="N9" s="46"/>
      <c r="AB9" s="3" t="e">
        <f>AB8+1</f>
        <v>#REF!</v>
      </c>
      <c r="AC9" s="3"/>
      <c r="AD9" s="5" t="e">
        <f t="shared" si="3"/>
        <v>#REF!</v>
      </c>
      <c r="AE9" s="29" t="e">
        <f t="shared" si="4"/>
        <v>#REF!</v>
      </c>
      <c r="AF9" s="28"/>
      <c r="AG9" s="15"/>
      <c r="AH9" s="11">
        <f t="shared" si="5"/>
        <v>0</v>
      </c>
      <c r="AL9" s="17"/>
    </row>
    <row r="10" spans="1:38" ht="56.25">
      <c r="A10" s="31">
        <f t="shared" si="2"/>
        <v>45346</v>
      </c>
      <c r="B10" s="34" t="str">
        <f t="shared" si="0"/>
        <v>土</v>
      </c>
      <c r="C10" s="35"/>
      <c r="D10" s="35"/>
      <c r="E10" s="35"/>
      <c r="F10" s="35"/>
      <c r="G10" s="35"/>
      <c r="H10" s="35"/>
      <c r="I10" s="35"/>
      <c r="J10" s="35">
        <v>2</v>
      </c>
      <c r="K10" s="35"/>
      <c r="L10" s="35"/>
      <c r="M10" s="40">
        <f t="shared" ca="1" si="1"/>
        <v>2</v>
      </c>
      <c r="N10" s="46" t="s">
        <v>17</v>
      </c>
      <c r="AB10" s="3" t="e">
        <f t="shared" ref="AB10:AB32" si="6">AB9+1</f>
        <v>#REF!</v>
      </c>
      <c r="AC10" s="3"/>
      <c r="AD10" s="5" t="e">
        <f t="shared" si="3"/>
        <v>#REF!</v>
      </c>
      <c r="AE10" s="29" t="e">
        <f t="shared" si="4"/>
        <v>#REF!</v>
      </c>
      <c r="AF10" s="28"/>
      <c r="AG10" s="15"/>
      <c r="AH10" s="11">
        <f t="shared" si="5"/>
        <v>0</v>
      </c>
    </row>
    <row r="11" spans="1:38">
      <c r="A11" s="31">
        <f t="shared" si="2"/>
        <v>45347</v>
      </c>
      <c r="B11" s="34" t="str">
        <f t="shared" si="0"/>
        <v>日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40">
        <f t="shared" ca="1" si="1"/>
        <v>0</v>
      </c>
      <c r="N11" s="46"/>
      <c r="AB11" s="3" t="e">
        <f t="shared" si="6"/>
        <v>#REF!</v>
      </c>
      <c r="AC11" s="3"/>
      <c r="AD11" s="5" t="e">
        <f t="shared" si="3"/>
        <v>#REF!</v>
      </c>
      <c r="AE11" s="29" t="e">
        <f t="shared" si="4"/>
        <v>#REF!</v>
      </c>
      <c r="AF11" s="28"/>
      <c r="AG11" s="15"/>
      <c r="AH11" s="11">
        <f t="shared" si="5"/>
        <v>0</v>
      </c>
    </row>
    <row r="12" spans="1:38">
      <c r="A12" s="31">
        <f t="shared" si="2"/>
        <v>45348</v>
      </c>
      <c r="B12" s="34" t="str">
        <f t="shared" si="0"/>
        <v>月</v>
      </c>
      <c r="C12" s="35"/>
      <c r="D12" s="35"/>
      <c r="E12" s="35"/>
      <c r="F12" s="35"/>
      <c r="G12" s="35"/>
      <c r="H12" s="35"/>
      <c r="I12" s="35"/>
      <c r="J12" s="35"/>
      <c r="K12" s="35">
        <v>2</v>
      </c>
      <c r="L12" s="35"/>
      <c r="M12" s="40">
        <f t="shared" ca="1" si="1"/>
        <v>2</v>
      </c>
      <c r="N12" s="46"/>
      <c r="AB12" s="3" t="e">
        <f t="shared" si="6"/>
        <v>#REF!</v>
      </c>
      <c r="AC12" s="3"/>
      <c r="AD12" s="5" t="e">
        <f t="shared" si="3"/>
        <v>#REF!</v>
      </c>
      <c r="AE12" s="29" t="e">
        <f t="shared" si="4"/>
        <v>#REF!</v>
      </c>
      <c r="AF12" s="28"/>
      <c r="AG12" s="15"/>
      <c r="AH12" s="11">
        <f t="shared" si="5"/>
        <v>0</v>
      </c>
    </row>
    <row r="13" spans="1:38">
      <c r="A13" s="31">
        <f t="shared" si="2"/>
        <v>45349</v>
      </c>
      <c r="B13" s="34" t="str">
        <f t="shared" si="0"/>
        <v>火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40">
        <f t="shared" ca="1" si="1"/>
        <v>0</v>
      </c>
      <c r="N13" s="46"/>
      <c r="AB13" s="3" t="e">
        <f t="shared" si="6"/>
        <v>#REF!</v>
      </c>
      <c r="AC13" s="3"/>
      <c r="AD13" s="5" t="e">
        <f t="shared" si="3"/>
        <v>#REF!</v>
      </c>
      <c r="AE13" s="29" t="e">
        <f t="shared" si="4"/>
        <v>#REF!</v>
      </c>
      <c r="AF13" s="28"/>
      <c r="AG13" s="15"/>
      <c r="AH13" s="11">
        <f t="shared" si="5"/>
        <v>0</v>
      </c>
    </row>
    <row r="14" spans="1:38">
      <c r="A14" s="31">
        <f t="shared" si="2"/>
        <v>45350</v>
      </c>
      <c r="B14" s="34" t="str">
        <f t="shared" si="0"/>
        <v>水</v>
      </c>
      <c r="C14" s="35"/>
      <c r="D14" s="35"/>
      <c r="E14" s="35"/>
      <c r="F14" s="35"/>
      <c r="G14" s="35"/>
      <c r="H14" s="35"/>
      <c r="I14" s="35"/>
      <c r="J14" s="35"/>
      <c r="K14" s="35">
        <v>1</v>
      </c>
      <c r="L14" s="35"/>
      <c r="M14" s="40">
        <f t="shared" ca="1" si="1"/>
        <v>1</v>
      </c>
      <c r="N14" s="46"/>
      <c r="AB14" s="3" t="e">
        <f t="shared" si="6"/>
        <v>#REF!</v>
      </c>
      <c r="AC14" s="3"/>
      <c r="AD14" s="5" t="e">
        <f t="shared" si="3"/>
        <v>#REF!</v>
      </c>
      <c r="AE14" s="29" t="e">
        <f t="shared" si="4"/>
        <v>#REF!</v>
      </c>
      <c r="AF14" s="28"/>
      <c r="AG14" s="15"/>
      <c r="AH14" s="11">
        <f t="shared" si="5"/>
        <v>0</v>
      </c>
    </row>
    <row r="15" spans="1:38">
      <c r="A15" s="31">
        <f t="shared" si="2"/>
        <v>45351</v>
      </c>
      <c r="B15" s="34" t="str">
        <f t="shared" si="0"/>
        <v>木</v>
      </c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40">
        <f t="shared" ca="1" si="1"/>
        <v>0</v>
      </c>
      <c r="N15" s="46"/>
      <c r="AB15" s="3" t="e">
        <f t="shared" si="6"/>
        <v>#REF!</v>
      </c>
      <c r="AC15" s="3"/>
      <c r="AD15" s="5" t="e">
        <f t="shared" si="3"/>
        <v>#REF!</v>
      </c>
      <c r="AE15" s="29" t="e">
        <f t="shared" si="4"/>
        <v>#REF!</v>
      </c>
      <c r="AF15" s="28"/>
      <c r="AG15" s="15"/>
      <c r="AH15" s="11">
        <f t="shared" si="5"/>
        <v>0</v>
      </c>
    </row>
    <row r="16" spans="1:38">
      <c r="A16" s="31">
        <f t="shared" si="2"/>
        <v>45352</v>
      </c>
      <c r="B16" s="34" t="str">
        <f t="shared" si="0"/>
        <v>金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40">
        <f t="shared" ca="1" si="1"/>
        <v>0</v>
      </c>
      <c r="N16" s="46"/>
      <c r="AB16" s="3" t="e">
        <f t="shared" si="6"/>
        <v>#REF!</v>
      </c>
      <c r="AC16" s="3"/>
      <c r="AD16" s="5" t="e">
        <f t="shared" si="3"/>
        <v>#REF!</v>
      </c>
      <c r="AE16" s="29" t="e">
        <f t="shared" si="4"/>
        <v>#REF!</v>
      </c>
      <c r="AF16" s="28"/>
      <c r="AG16" s="15"/>
      <c r="AH16" s="11">
        <f t="shared" si="5"/>
        <v>0</v>
      </c>
    </row>
    <row r="17" spans="1:34">
      <c r="A17" s="31">
        <f t="shared" si="2"/>
        <v>45353</v>
      </c>
      <c r="B17" s="34" t="str">
        <f t="shared" si="0"/>
        <v>土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40">
        <f t="shared" ca="1" si="1"/>
        <v>0</v>
      </c>
      <c r="N17" s="46"/>
      <c r="AB17" s="3" t="e">
        <f t="shared" si="6"/>
        <v>#REF!</v>
      </c>
      <c r="AC17" s="3"/>
      <c r="AD17" s="5" t="e">
        <f t="shared" si="3"/>
        <v>#REF!</v>
      </c>
      <c r="AE17" s="29" t="e">
        <f t="shared" si="4"/>
        <v>#REF!</v>
      </c>
      <c r="AF17" s="28"/>
      <c r="AG17" s="15"/>
      <c r="AH17" s="11">
        <f t="shared" si="5"/>
        <v>0</v>
      </c>
    </row>
    <row r="18" spans="1:34">
      <c r="A18" s="31">
        <f t="shared" si="2"/>
        <v>45354</v>
      </c>
      <c r="B18" s="34" t="str">
        <f t="shared" si="0"/>
        <v>日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40">
        <f t="shared" ca="1" si="1"/>
        <v>0</v>
      </c>
      <c r="N18" s="46"/>
      <c r="AB18" s="3" t="e">
        <f t="shared" si="6"/>
        <v>#REF!</v>
      </c>
      <c r="AC18" s="3"/>
      <c r="AD18" s="5" t="e">
        <f t="shared" si="3"/>
        <v>#REF!</v>
      </c>
      <c r="AE18" s="29" t="e">
        <f t="shared" si="4"/>
        <v>#REF!</v>
      </c>
      <c r="AF18" s="28"/>
      <c r="AG18" s="15"/>
      <c r="AH18" s="11">
        <f t="shared" si="5"/>
        <v>0</v>
      </c>
    </row>
    <row r="19" spans="1:34">
      <c r="A19" s="31">
        <f t="shared" si="2"/>
        <v>45355</v>
      </c>
      <c r="B19" s="34" t="str">
        <f t="shared" si="0"/>
        <v>月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40">
        <f t="shared" ca="1" si="1"/>
        <v>0</v>
      </c>
      <c r="N19" s="46"/>
      <c r="AB19" s="3" t="e">
        <f t="shared" si="6"/>
        <v>#REF!</v>
      </c>
      <c r="AC19" s="3"/>
      <c r="AD19" s="5" t="e">
        <f t="shared" si="3"/>
        <v>#REF!</v>
      </c>
      <c r="AE19" s="29" t="e">
        <f t="shared" si="4"/>
        <v>#REF!</v>
      </c>
      <c r="AF19" s="28"/>
      <c r="AG19" s="15"/>
      <c r="AH19" s="11">
        <f t="shared" si="5"/>
        <v>0</v>
      </c>
    </row>
    <row r="20" spans="1:34">
      <c r="A20" s="31">
        <f t="shared" si="2"/>
        <v>45356</v>
      </c>
      <c r="B20" s="34" t="str">
        <f t="shared" si="0"/>
        <v>火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40">
        <f t="shared" ca="1" si="1"/>
        <v>0</v>
      </c>
      <c r="N20" s="46"/>
      <c r="AB20" s="3" t="e">
        <f t="shared" si="6"/>
        <v>#REF!</v>
      </c>
      <c r="AC20" s="3"/>
      <c r="AD20" s="5" t="e">
        <f t="shared" si="3"/>
        <v>#REF!</v>
      </c>
      <c r="AE20" s="29" t="e">
        <f t="shared" si="4"/>
        <v>#REF!</v>
      </c>
      <c r="AF20" s="28"/>
      <c r="AG20" s="15"/>
      <c r="AH20" s="11">
        <f t="shared" si="5"/>
        <v>0</v>
      </c>
    </row>
    <row r="21" spans="1:34">
      <c r="A21" s="31">
        <f t="shared" si="2"/>
        <v>45357</v>
      </c>
      <c r="B21" s="34" t="str">
        <f t="shared" si="0"/>
        <v>水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40">
        <f t="shared" ca="1" si="1"/>
        <v>0</v>
      </c>
      <c r="N21" s="46"/>
      <c r="AB21" s="3" t="e">
        <f t="shared" si="6"/>
        <v>#REF!</v>
      </c>
      <c r="AC21" s="3"/>
      <c r="AD21" s="5" t="e">
        <f t="shared" si="3"/>
        <v>#REF!</v>
      </c>
      <c r="AE21" s="29" t="e">
        <f t="shared" si="4"/>
        <v>#REF!</v>
      </c>
      <c r="AF21" s="28"/>
      <c r="AG21" s="15"/>
      <c r="AH21" s="11">
        <f t="shared" si="5"/>
        <v>0</v>
      </c>
    </row>
    <row r="22" spans="1:34">
      <c r="A22" s="31">
        <f t="shared" si="2"/>
        <v>45358</v>
      </c>
      <c r="B22" s="34" t="str">
        <f t="shared" si="0"/>
        <v>木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40">
        <f t="shared" ca="1" si="1"/>
        <v>0</v>
      </c>
      <c r="N22" s="46"/>
      <c r="AB22" s="3" t="e">
        <f t="shared" si="6"/>
        <v>#REF!</v>
      </c>
      <c r="AC22" s="3"/>
      <c r="AD22" s="5" t="e">
        <f t="shared" si="3"/>
        <v>#REF!</v>
      </c>
      <c r="AE22" s="29" t="e">
        <f t="shared" si="4"/>
        <v>#REF!</v>
      </c>
      <c r="AF22" s="28"/>
      <c r="AG22" s="15"/>
      <c r="AH22" s="11">
        <f t="shared" si="5"/>
        <v>0</v>
      </c>
    </row>
    <row r="23" spans="1:34">
      <c r="A23" s="31">
        <f t="shared" si="2"/>
        <v>45359</v>
      </c>
      <c r="B23" s="34" t="str">
        <f t="shared" si="0"/>
        <v>金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40">
        <f t="shared" ca="1" si="1"/>
        <v>0</v>
      </c>
      <c r="N23" s="46"/>
      <c r="AB23" s="3" t="e">
        <f t="shared" si="6"/>
        <v>#REF!</v>
      </c>
      <c r="AC23" s="3"/>
      <c r="AD23" s="5" t="e">
        <f t="shared" si="3"/>
        <v>#REF!</v>
      </c>
      <c r="AE23" s="29" t="e">
        <f t="shared" si="4"/>
        <v>#REF!</v>
      </c>
      <c r="AF23" s="28"/>
      <c r="AG23" s="15"/>
      <c r="AH23" s="11">
        <f t="shared" si="5"/>
        <v>0</v>
      </c>
    </row>
    <row r="24" spans="1:34">
      <c r="A24" s="31">
        <f t="shared" si="2"/>
        <v>45360</v>
      </c>
      <c r="B24" s="34" t="str">
        <f t="shared" si="0"/>
        <v>土</v>
      </c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40">
        <f t="shared" ca="1" si="1"/>
        <v>0</v>
      </c>
      <c r="N24" s="46"/>
      <c r="AB24" s="3" t="e">
        <f t="shared" si="6"/>
        <v>#REF!</v>
      </c>
      <c r="AC24" s="3"/>
      <c r="AD24" s="5" t="e">
        <f t="shared" si="3"/>
        <v>#REF!</v>
      </c>
      <c r="AE24" s="29" t="e">
        <f t="shared" si="4"/>
        <v>#REF!</v>
      </c>
      <c r="AF24" s="28"/>
      <c r="AG24" s="15"/>
      <c r="AH24" s="11">
        <f t="shared" si="5"/>
        <v>0</v>
      </c>
    </row>
    <row r="25" spans="1:34">
      <c r="A25" s="31">
        <f t="shared" si="2"/>
        <v>45361</v>
      </c>
      <c r="B25" s="34" t="str">
        <f t="shared" si="0"/>
        <v>日</v>
      </c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40">
        <f t="shared" ca="1" si="1"/>
        <v>0</v>
      </c>
      <c r="N25" s="46"/>
      <c r="AB25" s="3" t="e">
        <f t="shared" si="6"/>
        <v>#REF!</v>
      </c>
      <c r="AC25" s="3"/>
      <c r="AD25" s="5" t="e">
        <f t="shared" si="3"/>
        <v>#REF!</v>
      </c>
      <c r="AE25" s="29" t="e">
        <f t="shared" si="4"/>
        <v>#REF!</v>
      </c>
      <c r="AF25" s="28"/>
      <c r="AG25" s="15"/>
      <c r="AH25" s="11">
        <f t="shared" si="5"/>
        <v>0</v>
      </c>
    </row>
    <row r="26" spans="1:34">
      <c r="A26" s="31">
        <f t="shared" si="2"/>
        <v>45362</v>
      </c>
      <c r="B26" s="34" t="str">
        <f t="shared" si="0"/>
        <v>月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40">
        <f t="shared" ca="1" si="1"/>
        <v>0</v>
      </c>
      <c r="N26" s="46"/>
      <c r="AB26" s="3" t="e">
        <f t="shared" si="6"/>
        <v>#REF!</v>
      </c>
      <c r="AC26" s="3"/>
      <c r="AD26" s="5" t="e">
        <f t="shared" si="3"/>
        <v>#REF!</v>
      </c>
      <c r="AE26" s="29" t="e">
        <f t="shared" si="4"/>
        <v>#REF!</v>
      </c>
      <c r="AF26" s="28"/>
      <c r="AG26" s="15"/>
      <c r="AH26" s="11">
        <f t="shared" si="5"/>
        <v>0</v>
      </c>
    </row>
    <row r="27" spans="1:34">
      <c r="A27" s="31">
        <f t="shared" si="2"/>
        <v>45363</v>
      </c>
      <c r="B27" s="34" t="str">
        <f t="shared" si="0"/>
        <v>火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40">
        <f t="shared" ca="1" si="1"/>
        <v>0</v>
      </c>
      <c r="N27" s="46"/>
      <c r="AB27" s="3" t="e">
        <f t="shared" si="6"/>
        <v>#REF!</v>
      </c>
      <c r="AC27" s="3"/>
      <c r="AD27" s="5" t="e">
        <f t="shared" si="3"/>
        <v>#REF!</v>
      </c>
      <c r="AE27" s="29" t="e">
        <f t="shared" si="4"/>
        <v>#REF!</v>
      </c>
      <c r="AF27" s="28"/>
      <c r="AG27" s="15"/>
      <c r="AH27" s="11">
        <f t="shared" si="5"/>
        <v>0</v>
      </c>
    </row>
    <row r="28" spans="1:34">
      <c r="A28" s="31">
        <f t="shared" si="2"/>
        <v>45364</v>
      </c>
      <c r="B28" s="34" t="str">
        <f t="shared" si="0"/>
        <v>水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40">
        <f t="shared" ca="1" si="1"/>
        <v>0</v>
      </c>
      <c r="N28" s="46"/>
      <c r="AB28" s="3" t="e">
        <f t="shared" si="6"/>
        <v>#REF!</v>
      </c>
      <c r="AC28" s="3"/>
      <c r="AD28" s="5" t="e">
        <f t="shared" si="3"/>
        <v>#REF!</v>
      </c>
      <c r="AE28" s="29" t="e">
        <f t="shared" si="4"/>
        <v>#REF!</v>
      </c>
      <c r="AF28" s="28"/>
      <c r="AG28" s="15"/>
      <c r="AH28" s="11">
        <f t="shared" si="5"/>
        <v>0</v>
      </c>
    </row>
    <row r="29" spans="1:34">
      <c r="A29" s="31">
        <f t="shared" si="2"/>
        <v>45365</v>
      </c>
      <c r="B29" s="34" t="str">
        <f t="shared" si="0"/>
        <v>木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40">
        <f t="shared" ca="1" si="1"/>
        <v>0</v>
      </c>
      <c r="N29" s="46"/>
      <c r="AB29" s="3" t="e">
        <f t="shared" si="6"/>
        <v>#REF!</v>
      </c>
      <c r="AC29" s="3"/>
      <c r="AD29" s="5" t="e">
        <f t="shared" si="3"/>
        <v>#REF!</v>
      </c>
      <c r="AE29" s="29" t="e">
        <f t="shared" si="4"/>
        <v>#REF!</v>
      </c>
      <c r="AF29" s="28"/>
      <c r="AG29" s="15"/>
      <c r="AH29" s="11">
        <f t="shared" si="5"/>
        <v>0</v>
      </c>
    </row>
    <row r="30" spans="1:34">
      <c r="A30" s="31">
        <f t="shared" si="2"/>
        <v>45366</v>
      </c>
      <c r="B30" s="34" t="str">
        <f>TEXT(A30,"aaa")</f>
        <v>金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40">
        <f t="shared" ca="1" si="1"/>
        <v>0</v>
      </c>
      <c r="N30" s="46"/>
      <c r="AB30" s="3" t="e">
        <f t="shared" si="6"/>
        <v>#REF!</v>
      </c>
      <c r="AC30" s="3"/>
      <c r="AD30" s="5" t="e">
        <f>IF(MONTH(AB30)&gt;$AF$2,"",AB30)</f>
        <v>#REF!</v>
      </c>
      <c r="AE30" s="29" t="e">
        <f t="shared" si="4"/>
        <v>#REF!</v>
      </c>
      <c r="AF30" s="28"/>
      <c r="AG30" s="15"/>
      <c r="AH30" s="11">
        <f t="shared" si="5"/>
        <v>0</v>
      </c>
    </row>
    <row r="31" spans="1:34">
      <c r="A31" s="31">
        <f t="shared" si="2"/>
        <v>45367</v>
      </c>
      <c r="B31" s="34" t="str">
        <f>TEXT(A31,"aaa")</f>
        <v>土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40">
        <f t="shared" ca="1" si="1"/>
        <v>0</v>
      </c>
      <c r="N31" s="46"/>
      <c r="AB31" s="3" t="e">
        <f t="shared" si="6"/>
        <v>#REF!</v>
      </c>
      <c r="AC31" s="3"/>
      <c r="AD31" s="5" t="e">
        <f>IF(MONTH(AB31)&gt;$AF$2,"",AB31)</f>
        <v>#REF!</v>
      </c>
      <c r="AE31" s="29" t="e">
        <f t="shared" si="4"/>
        <v>#REF!</v>
      </c>
      <c r="AF31" s="28"/>
      <c r="AG31" s="15"/>
      <c r="AH31" s="11">
        <f t="shared" si="5"/>
        <v>0</v>
      </c>
    </row>
    <row r="32" spans="1:34">
      <c r="A32" s="31">
        <f t="shared" si="2"/>
        <v>45368</v>
      </c>
      <c r="B32" s="34" t="str">
        <f>TEXT(A32,"aaa")</f>
        <v>日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40">
        <f t="shared" ca="1" si="1"/>
        <v>0</v>
      </c>
      <c r="N32" s="46"/>
      <c r="AB32" s="3" t="e">
        <f t="shared" si="6"/>
        <v>#REF!</v>
      </c>
      <c r="AC32" s="3"/>
      <c r="AD32" s="5" t="e">
        <f>IF(MONTH(AB32)&gt;$AF$2,"",AB32)</f>
        <v>#REF!</v>
      </c>
      <c r="AE32" s="29" t="e">
        <f t="shared" si="4"/>
        <v>#REF!</v>
      </c>
      <c r="AF32" s="28"/>
      <c r="AG32" s="15"/>
      <c r="AH32" s="11">
        <f t="shared" si="5"/>
        <v>0</v>
      </c>
    </row>
    <row r="33" spans="1:34" ht="19.5" thickBot="1">
      <c r="A33" s="31">
        <f t="shared" si="2"/>
        <v>45369</v>
      </c>
      <c r="B33" s="34" t="str">
        <f t="shared" ref="B33:B44" si="7">TEXT(A33,"aaa")</f>
        <v>月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40">
        <f t="shared" ca="1" si="1"/>
        <v>0</v>
      </c>
      <c r="N33" s="46"/>
      <c r="AB33" s="3"/>
      <c r="AC33" s="3"/>
      <c r="AD33" s="5"/>
      <c r="AE33" s="29"/>
      <c r="AF33" s="28"/>
      <c r="AG33" s="15"/>
      <c r="AH33" s="11"/>
    </row>
    <row r="34" spans="1:34" hidden="1">
      <c r="A34" s="31">
        <f t="shared" si="2"/>
        <v>45370</v>
      </c>
      <c r="B34" s="34" t="str">
        <f t="shared" si="7"/>
        <v>火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40">
        <f t="shared" ca="1" si="1"/>
        <v>0</v>
      </c>
      <c r="N34" s="46"/>
      <c r="AB34" s="3" t="e">
        <f>AB32+1</f>
        <v>#REF!</v>
      </c>
      <c r="AC34" s="3"/>
      <c r="AD34" s="5" t="e">
        <f>IF(MONTH(AB34)&gt;$AF$2,"",AB34)</f>
        <v>#REF!</v>
      </c>
      <c r="AE34" s="29" t="e">
        <f>IF(AD34="","",CHOOSE(WEEKDAY(AD34,1),"日","月","火","水","木","金","土") )</f>
        <v>#REF!</v>
      </c>
      <c r="AF34" s="28"/>
      <c r="AG34" s="15"/>
      <c r="AH34" s="11">
        <f>AF34+AG34</f>
        <v>0</v>
      </c>
    </row>
    <row r="35" spans="1:34" hidden="1">
      <c r="A35" s="31">
        <f t="shared" si="2"/>
        <v>45371</v>
      </c>
      <c r="B35" s="34" t="str">
        <f t="shared" si="7"/>
        <v>水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40">
        <f t="shared" ca="1" si="1"/>
        <v>0</v>
      </c>
      <c r="N35" s="46"/>
      <c r="AB35" s="3"/>
      <c r="AC35" s="3"/>
      <c r="AD35" s="5"/>
      <c r="AE35" s="29"/>
      <c r="AF35" s="28"/>
      <c r="AG35" s="15"/>
      <c r="AH35" s="11"/>
    </row>
    <row r="36" spans="1:34" hidden="1">
      <c r="A36" s="31">
        <f t="shared" si="2"/>
        <v>45372</v>
      </c>
      <c r="B36" s="34" t="str">
        <f t="shared" si="7"/>
        <v>木</v>
      </c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40">
        <f t="shared" ca="1" si="1"/>
        <v>0</v>
      </c>
      <c r="N36" s="46"/>
      <c r="AB36" s="3"/>
      <c r="AC36" s="3"/>
      <c r="AD36" s="5"/>
      <c r="AE36" s="29"/>
      <c r="AF36" s="28"/>
      <c r="AG36" s="15"/>
      <c r="AH36" s="11"/>
    </row>
    <row r="37" spans="1:34" ht="19.5" hidden="1" thickBot="1">
      <c r="A37" s="31">
        <f t="shared" si="2"/>
        <v>45373</v>
      </c>
      <c r="B37" s="34" t="str">
        <f t="shared" si="7"/>
        <v>金</v>
      </c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40">
        <f t="shared" ca="1" si="1"/>
        <v>0</v>
      </c>
      <c r="N37" s="48"/>
      <c r="AB37" s="3"/>
      <c r="AC37" s="3"/>
      <c r="AD37" s="5"/>
      <c r="AE37" s="29"/>
      <c r="AF37" s="28"/>
      <c r="AG37" s="15"/>
      <c r="AH37" s="11"/>
    </row>
    <row r="38" spans="1:34" ht="19.5" hidden="1" thickBot="1">
      <c r="A38" s="31">
        <f t="shared" si="2"/>
        <v>45374</v>
      </c>
      <c r="B38" s="34" t="str">
        <f t="shared" si="7"/>
        <v>土</v>
      </c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50">
        <f t="shared" ca="1" si="1"/>
        <v>0</v>
      </c>
      <c r="N38" s="43"/>
      <c r="AB38" s="3"/>
      <c r="AC38" s="3"/>
      <c r="AD38" s="5"/>
      <c r="AE38" s="29"/>
      <c r="AF38" s="28"/>
      <c r="AG38" s="15"/>
      <c r="AH38" s="11"/>
    </row>
    <row r="39" spans="1:34" ht="19.5" hidden="1" thickBot="1">
      <c r="A39" s="31">
        <f t="shared" si="2"/>
        <v>45375</v>
      </c>
      <c r="B39" s="34" t="str">
        <f t="shared" si="7"/>
        <v>日</v>
      </c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40">
        <f t="shared" ca="1" si="1"/>
        <v>0</v>
      </c>
      <c r="N39" s="43"/>
      <c r="AB39" s="3"/>
      <c r="AC39" s="3"/>
      <c r="AD39" s="5"/>
      <c r="AE39" s="29"/>
      <c r="AF39" s="28"/>
      <c r="AG39" s="15"/>
      <c r="AH39" s="11"/>
    </row>
    <row r="40" spans="1:34" ht="19.5" hidden="1" thickBot="1">
      <c r="A40" s="31">
        <f t="shared" si="2"/>
        <v>45376</v>
      </c>
      <c r="B40" s="34" t="str">
        <f t="shared" si="7"/>
        <v>月</v>
      </c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40">
        <f t="shared" ca="1" si="1"/>
        <v>0</v>
      </c>
      <c r="N40" s="43"/>
      <c r="AB40" s="3"/>
      <c r="AC40" s="3"/>
      <c r="AD40" s="5"/>
      <c r="AE40" s="29"/>
      <c r="AF40" s="28"/>
      <c r="AG40" s="15"/>
      <c r="AH40" s="11"/>
    </row>
    <row r="41" spans="1:34" ht="19.5" hidden="1" thickBot="1">
      <c r="A41" s="31">
        <f t="shared" si="2"/>
        <v>45377</v>
      </c>
      <c r="B41" s="34" t="str">
        <f t="shared" si="7"/>
        <v>火</v>
      </c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40">
        <f t="shared" ca="1" si="1"/>
        <v>0</v>
      </c>
      <c r="N41" s="43"/>
      <c r="AB41" s="3" t="e">
        <f>AB34+1</f>
        <v>#REF!</v>
      </c>
      <c r="AC41" s="3"/>
      <c r="AD41" s="5" t="e">
        <f>IF(MONTH(AB41)&gt;$AF$2,"",AB41)</f>
        <v>#REF!</v>
      </c>
      <c r="AE41" s="29" t="e">
        <f>IF(AD41="","",CHOOSE(WEEKDAY(AD41,1),"日","月","火","水","木","金","土") )</f>
        <v>#REF!</v>
      </c>
      <c r="AF41" s="28"/>
      <c r="AG41" s="15"/>
      <c r="AH41" s="11">
        <f>AF41+AG41</f>
        <v>0</v>
      </c>
    </row>
    <row r="42" spans="1:34" ht="19.5" hidden="1" thickBot="1">
      <c r="A42" s="31">
        <f t="shared" si="2"/>
        <v>45378</v>
      </c>
      <c r="B42" s="34" t="str">
        <f t="shared" si="7"/>
        <v>水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40">
        <f t="shared" ca="1" si="1"/>
        <v>0</v>
      </c>
      <c r="N42" s="43"/>
      <c r="AB42" s="3"/>
      <c r="AC42" s="3"/>
      <c r="AD42" s="5"/>
      <c r="AE42" s="29"/>
      <c r="AF42" s="28"/>
      <c r="AG42" s="15"/>
      <c r="AH42" s="11"/>
    </row>
    <row r="43" spans="1:34" ht="19.5" hidden="1" thickBot="1">
      <c r="A43" s="31">
        <f t="shared" si="2"/>
        <v>45379</v>
      </c>
      <c r="B43" s="34" t="str">
        <f t="shared" si="7"/>
        <v>木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40">
        <f t="shared" ca="1" si="1"/>
        <v>0</v>
      </c>
      <c r="N43" s="43"/>
      <c r="AB43" s="3"/>
      <c r="AC43" s="3"/>
      <c r="AD43" s="5"/>
      <c r="AE43" s="29"/>
      <c r="AF43" s="28"/>
      <c r="AG43" s="15"/>
      <c r="AH43" s="11"/>
    </row>
    <row r="44" spans="1:34" ht="19.5" hidden="1" thickBot="1">
      <c r="A44" s="31">
        <f t="shared" si="2"/>
        <v>45380</v>
      </c>
      <c r="B44" s="34" t="str">
        <f t="shared" si="7"/>
        <v>金</v>
      </c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40">
        <f t="shared" ca="1" si="1"/>
        <v>0</v>
      </c>
      <c r="N44" s="43"/>
      <c r="AB44" s="3" t="e">
        <f>AB41+1</f>
        <v>#REF!</v>
      </c>
      <c r="AC44" s="3"/>
      <c r="AD44" s="5" t="e">
        <f>IF(MONTH(AB44)&gt;$AF$2,"",AB44)</f>
        <v>#REF!</v>
      </c>
      <c r="AE44" s="29" t="e">
        <f>IF(AD44="","",CHOOSE(WEEKDAY(AD44,1),"日","月","火","水","木","金","土") )</f>
        <v>#REF!</v>
      </c>
      <c r="AF44" s="28"/>
      <c r="AG44" s="15"/>
      <c r="AH44" s="11">
        <f>AF44+AG44</f>
        <v>0</v>
      </c>
    </row>
    <row r="45" spans="1:34" ht="19.5" hidden="1" thickBot="1">
      <c r="A45" s="31">
        <f t="shared" si="2"/>
        <v>45381</v>
      </c>
      <c r="B45" s="34" t="str">
        <f>TEXT(A45,"aaa")</f>
        <v>土</v>
      </c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40">
        <f t="shared" ca="1" si="1"/>
        <v>0</v>
      </c>
      <c r="N45" s="43"/>
      <c r="AB45" s="3"/>
      <c r="AC45" s="3"/>
      <c r="AD45" s="5"/>
      <c r="AE45" s="29"/>
      <c r="AF45" s="28"/>
      <c r="AG45" s="15"/>
      <c r="AH45" s="11"/>
    </row>
    <row r="46" spans="1:34" ht="19.5" hidden="1" thickBot="1">
      <c r="A46" s="31">
        <f t="shared" si="2"/>
        <v>45382</v>
      </c>
      <c r="B46" s="34" t="str">
        <f>TEXT(A46,"aaa")</f>
        <v>日</v>
      </c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40">
        <f t="shared" ca="1" si="1"/>
        <v>0</v>
      </c>
      <c r="N46" s="43"/>
      <c r="AB46" s="3"/>
      <c r="AC46" s="3"/>
      <c r="AD46" s="5"/>
      <c r="AE46" s="29"/>
      <c r="AF46" s="28"/>
      <c r="AG46" s="15"/>
      <c r="AH46" s="11"/>
    </row>
    <row r="47" spans="1:34" ht="19.5" hidden="1" thickBot="1">
      <c r="A47" s="31">
        <f t="shared" si="2"/>
        <v>45383</v>
      </c>
      <c r="B47" s="34" t="str">
        <f>TEXT(A47,"aaa")</f>
        <v>月</v>
      </c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40">
        <f t="shared" ca="1" si="1"/>
        <v>0</v>
      </c>
      <c r="N47" s="43"/>
      <c r="AB47" s="3"/>
      <c r="AC47" s="3"/>
      <c r="AD47" s="5"/>
      <c r="AE47" s="29"/>
      <c r="AF47" s="28"/>
      <c r="AG47" s="15"/>
      <c r="AH47" s="11"/>
    </row>
    <row r="48" spans="1:34" ht="19.5" hidden="1" thickBot="1">
      <c r="A48" s="31">
        <f t="shared" si="2"/>
        <v>45384</v>
      </c>
      <c r="B48" s="34" t="str">
        <f>TEXT(A48,"aaa")</f>
        <v>火</v>
      </c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40">
        <f t="shared" ca="1" si="1"/>
        <v>0</v>
      </c>
      <c r="N48" s="43"/>
      <c r="AB48" s="3"/>
      <c r="AC48" s="3"/>
      <c r="AD48" s="5"/>
      <c r="AE48" s="29"/>
      <c r="AF48" s="28"/>
      <c r="AG48" s="15"/>
      <c r="AH48" s="11"/>
    </row>
    <row r="49" spans="1:34" ht="19.5" hidden="1" thickBot="1">
      <c r="A49" s="31">
        <f t="shared" si="2"/>
        <v>45385</v>
      </c>
      <c r="B49" s="34" t="str">
        <f t="shared" ref="B49:B62" si="8">TEXT(A49,"aaa")</f>
        <v>水</v>
      </c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40">
        <f t="shared" ca="1" si="1"/>
        <v>0</v>
      </c>
      <c r="N49" s="43"/>
      <c r="AB49" s="3"/>
      <c r="AC49" s="3"/>
      <c r="AD49" s="5"/>
      <c r="AE49" s="29"/>
      <c r="AF49" s="28"/>
      <c r="AG49" s="15"/>
      <c r="AH49" s="11"/>
    </row>
    <row r="50" spans="1:34" ht="19.5" hidden="1" thickBot="1">
      <c r="A50" s="31">
        <f t="shared" si="2"/>
        <v>45386</v>
      </c>
      <c r="B50" s="34" t="str">
        <f t="shared" si="8"/>
        <v>木</v>
      </c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40">
        <f t="shared" ca="1" si="1"/>
        <v>0</v>
      </c>
      <c r="N50" s="43"/>
      <c r="AB50" s="3"/>
      <c r="AC50" s="3"/>
      <c r="AD50" s="5"/>
      <c r="AE50" s="29"/>
      <c r="AF50" s="28"/>
      <c r="AG50" s="15"/>
      <c r="AH50" s="11"/>
    </row>
    <row r="51" spans="1:34" ht="19.5" hidden="1" thickBot="1">
      <c r="A51" s="31">
        <f t="shared" si="2"/>
        <v>45387</v>
      </c>
      <c r="B51" s="34" t="str">
        <f t="shared" si="8"/>
        <v>金</v>
      </c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40">
        <f t="shared" ca="1" si="1"/>
        <v>0</v>
      </c>
      <c r="N51" s="43"/>
      <c r="AB51" s="3"/>
      <c r="AC51" s="3"/>
      <c r="AD51" s="5"/>
      <c r="AE51" s="29"/>
      <c r="AF51" s="28"/>
      <c r="AG51" s="15"/>
      <c r="AH51" s="11"/>
    </row>
    <row r="52" spans="1:34" ht="19.5" hidden="1" thickBot="1">
      <c r="A52" s="31">
        <f t="shared" si="2"/>
        <v>45388</v>
      </c>
      <c r="B52" s="34" t="str">
        <f t="shared" si="8"/>
        <v>土</v>
      </c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40">
        <f t="shared" ca="1" si="1"/>
        <v>0</v>
      </c>
      <c r="N52" s="43"/>
      <c r="AB52" s="3"/>
      <c r="AC52" s="3"/>
      <c r="AD52" s="5"/>
      <c r="AE52" s="29"/>
      <c r="AF52" s="28"/>
      <c r="AG52" s="15"/>
      <c r="AH52" s="11"/>
    </row>
    <row r="53" spans="1:34" ht="19.5" hidden="1" thickBot="1">
      <c r="A53" s="31">
        <f t="shared" si="2"/>
        <v>45389</v>
      </c>
      <c r="B53" s="34" t="str">
        <f t="shared" si="8"/>
        <v>日</v>
      </c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40">
        <f t="shared" ca="1" si="1"/>
        <v>0</v>
      </c>
      <c r="N53" s="43"/>
      <c r="AB53" s="3"/>
      <c r="AC53" s="3"/>
      <c r="AD53" s="5"/>
      <c r="AE53" s="29"/>
      <c r="AF53" s="28"/>
      <c r="AG53" s="15"/>
      <c r="AH53" s="11"/>
    </row>
    <row r="54" spans="1:34" ht="19.5" hidden="1" thickBot="1">
      <c r="A54" s="31">
        <f t="shared" si="2"/>
        <v>45390</v>
      </c>
      <c r="B54" s="34" t="str">
        <f t="shared" si="8"/>
        <v>月</v>
      </c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40">
        <f t="shared" ca="1" si="1"/>
        <v>0</v>
      </c>
      <c r="N54" s="43"/>
      <c r="AB54" s="3"/>
      <c r="AC54" s="3"/>
      <c r="AD54" s="5"/>
      <c r="AE54" s="29"/>
      <c r="AF54" s="28"/>
      <c r="AG54" s="15"/>
      <c r="AH54" s="11"/>
    </row>
    <row r="55" spans="1:34" ht="19.5" hidden="1" thickBot="1">
      <c r="A55" s="31">
        <f t="shared" si="2"/>
        <v>45391</v>
      </c>
      <c r="B55" s="34" t="str">
        <f t="shared" si="8"/>
        <v>火</v>
      </c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40">
        <f t="shared" ca="1" si="1"/>
        <v>0</v>
      </c>
      <c r="N55" s="43"/>
      <c r="AB55" s="3"/>
      <c r="AC55" s="3"/>
      <c r="AD55" s="5"/>
      <c r="AE55" s="29"/>
      <c r="AF55" s="28"/>
      <c r="AG55" s="15"/>
      <c r="AH55" s="11"/>
    </row>
    <row r="56" spans="1:34" ht="19.5" hidden="1" thickBot="1">
      <c r="A56" s="31">
        <f t="shared" si="2"/>
        <v>45392</v>
      </c>
      <c r="B56" s="34" t="str">
        <f t="shared" si="8"/>
        <v>水</v>
      </c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40">
        <f t="shared" ca="1" si="1"/>
        <v>0</v>
      </c>
      <c r="N56" s="43"/>
      <c r="AB56" s="3"/>
      <c r="AC56" s="3"/>
      <c r="AD56" s="5"/>
      <c r="AE56" s="29"/>
      <c r="AF56" s="28"/>
      <c r="AG56" s="15"/>
      <c r="AH56" s="11"/>
    </row>
    <row r="57" spans="1:34" ht="19.5" hidden="1" thickBot="1">
      <c r="A57" s="31">
        <f t="shared" si="2"/>
        <v>45393</v>
      </c>
      <c r="B57" s="34" t="str">
        <f t="shared" si="8"/>
        <v>木</v>
      </c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40">
        <f t="shared" ca="1" si="1"/>
        <v>0</v>
      </c>
      <c r="N57" s="43"/>
      <c r="AB57" s="3"/>
      <c r="AC57" s="3"/>
      <c r="AD57" s="5"/>
      <c r="AE57" s="29"/>
      <c r="AF57" s="28"/>
      <c r="AG57" s="15"/>
      <c r="AH57" s="11"/>
    </row>
    <row r="58" spans="1:34" ht="19.5" hidden="1" thickBot="1">
      <c r="A58" s="31">
        <f t="shared" si="2"/>
        <v>45394</v>
      </c>
      <c r="B58" s="34" t="str">
        <f t="shared" si="8"/>
        <v>金</v>
      </c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40">
        <f t="shared" ca="1" si="1"/>
        <v>0</v>
      </c>
      <c r="N58" s="43"/>
      <c r="AB58" s="3"/>
      <c r="AC58" s="3"/>
      <c r="AD58" s="5"/>
      <c r="AE58" s="29"/>
      <c r="AF58" s="28"/>
      <c r="AG58" s="15"/>
      <c r="AH58" s="11"/>
    </row>
    <row r="59" spans="1:34" ht="19.5" hidden="1" thickBot="1">
      <c r="A59" s="31">
        <f t="shared" si="2"/>
        <v>45395</v>
      </c>
      <c r="B59" s="34" t="str">
        <f t="shared" si="8"/>
        <v>土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40">
        <f t="shared" ca="1" si="1"/>
        <v>0</v>
      </c>
      <c r="N59" s="43"/>
      <c r="AB59" s="3"/>
      <c r="AC59" s="3"/>
      <c r="AD59" s="5"/>
      <c r="AE59" s="29"/>
      <c r="AF59" s="28"/>
      <c r="AG59" s="15"/>
      <c r="AH59" s="11"/>
    </row>
    <row r="60" spans="1:34" ht="19.5" hidden="1" thickBot="1">
      <c r="A60" s="31">
        <f t="shared" si="2"/>
        <v>45396</v>
      </c>
      <c r="B60" s="34" t="str">
        <f t="shared" si="8"/>
        <v>日</v>
      </c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40">
        <f t="shared" ca="1" si="1"/>
        <v>0</v>
      </c>
      <c r="N60" s="43"/>
      <c r="AB60" s="3"/>
      <c r="AC60" s="3"/>
      <c r="AD60" s="5"/>
      <c r="AE60" s="29"/>
      <c r="AF60" s="28"/>
      <c r="AG60" s="15"/>
      <c r="AH60" s="11"/>
    </row>
    <row r="61" spans="1:34" ht="19.5" hidden="1" thickBot="1">
      <c r="A61" s="31">
        <f t="shared" si="2"/>
        <v>45397</v>
      </c>
      <c r="B61" s="34" t="str">
        <f t="shared" si="8"/>
        <v>月</v>
      </c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40">
        <f t="shared" ca="1" si="1"/>
        <v>0</v>
      </c>
      <c r="N61" s="43"/>
      <c r="AB61" s="3"/>
      <c r="AC61" s="3"/>
      <c r="AD61" s="5"/>
      <c r="AE61" s="29"/>
      <c r="AF61" s="28"/>
      <c r="AG61" s="15"/>
      <c r="AH61" s="11"/>
    </row>
    <row r="62" spans="1:34" ht="19.5" hidden="1" thickBot="1">
      <c r="A62" s="31">
        <f t="shared" si="2"/>
        <v>45398</v>
      </c>
      <c r="B62" s="34" t="str">
        <f t="shared" si="8"/>
        <v>火</v>
      </c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52">
        <f t="shared" ca="1" si="1"/>
        <v>0</v>
      </c>
      <c r="N62" s="49"/>
      <c r="AB62" s="3"/>
      <c r="AC62" s="3"/>
      <c r="AD62" s="5"/>
      <c r="AE62" s="29"/>
      <c r="AF62" s="28"/>
      <c r="AG62" s="15"/>
      <c r="AH62" s="11"/>
    </row>
    <row r="63" spans="1:34" ht="19.5" thickBot="1">
      <c r="A63" s="26"/>
      <c r="B63" s="18" t="s">
        <v>7</v>
      </c>
      <c r="C63" s="19">
        <f>SUM(C6:C62)</f>
        <v>0</v>
      </c>
      <c r="D63" s="19">
        <f t="shared" ref="D63:L63" si="9">SUM(D6:D62)</f>
        <v>0</v>
      </c>
      <c r="E63" s="19">
        <f t="shared" si="9"/>
        <v>0</v>
      </c>
      <c r="F63" s="19">
        <f t="shared" si="9"/>
        <v>0</v>
      </c>
      <c r="G63" s="19">
        <f t="shared" si="9"/>
        <v>0</v>
      </c>
      <c r="H63" s="19">
        <f t="shared" si="9"/>
        <v>0</v>
      </c>
      <c r="I63" s="19">
        <f t="shared" si="9"/>
        <v>2</v>
      </c>
      <c r="J63" s="19">
        <f t="shared" si="9"/>
        <v>2</v>
      </c>
      <c r="K63" s="19">
        <f t="shared" si="9"/>
        <v>8</v>
      </c>
      <c r="L63" s="38">
        <f t="shared" si="9"/>
        <v>2</v>
      </c>
      <c r="M63" s="47">
        <f t="shared" ca="1" si="1"/>
        <v>14</v>
      </c>
      <c r="N63" s="51"/>
      <c r="AD63" s="5">
        <v>41672</v>
      </c>
      <c r="AE63" s="29" t="str">
        <f>IF(AD63="","",CHOOSE(WEEKDAY(AD63,1),"日","月","火","水","木","金","土") )</f>
        <v>日</v>
      </c>
      <c r="AF63" s="28"/>
      <c r="AG63" s="15"/>
      <c r="AH63" s="11">
        <f>AF63+AG63</f>
        <v>0</v>
      </c>
    </row>
    <row r="64" spans="1:34">
      <c r="A64" s="89" t="s">
        <v>11</v>
      </c>
      <c r="B64" s="90"/>
      <c r="C64" s="33">
        <v>0</v>
      </c>
      <c r="D64" s="33">
        <v>0</v>
      </c>
      <c r="E64" s="33">
        <v>0</v>
      </c>
      <c r="F64" s="33">
        <v>0</v>
      </c>
      <c r="G64" s="33">
        <v>0</v>
      </c>
      <c r="H64" s="33">
        <v>2</v>
      </c>
      <c r="I64" s="33">
        <v>8</v>
      </c>
      <c r="J64" s="33">
        <v>20</v>
      </c>
      <c r="K64" s="33">
        <v>50</v>
      </c>
      <c r="L64" s="39">
        <v>60</v>
      </c>
      <c r="M64" s="41">
        <f>SUM(C64:L64)</f>
        <v>140</v>
      </c>
      <c r="N64" s="44"/>
      <c r="AD64" s="5">
        <v>41673</v>
      </c>
      <c r="AE64" s="29" t="str">
        <f>IF(AD64="","",CHOOSE(WEEKDAY(AD64,1),"日","月","火","水","木","金","土") )</f>
        <v>月</v>
      </c>
      <c r="AF64" s="20"/>
      <c r="AG64" s="22"/>
      <c r="AH64" s="11">
        <f>AF64+AG64</f>
        <v>0</v>
      </c>
    </row>
    <row r="65" spans="1:34" ht="19.5" thickBot="1">
      <c r="A65" s="91" t="s">
        <v>12</v>
      </c>
      <c r="B65" s="92"/>
      <c r="C65" s="32" t="e">
        <f>C63/C64*100</f>
        <v>#DIV/0!</v>
      </c>
      <c r="D65" s="32" t="e">
        <f t="shared" ref="D65:L65" si="10">D63/D64*100</f>
        <v>#DIV/0!</v>
      </c>
      <c r="E65" s="32" t="e">
        <f t="shared" si="10"/>
        <v>#DIV/0!</v>
      </c>
      <c r="F65" s="32" t="e">
        <f t="shared" si="10"/>
        <v>#DIV/0!</v>
      </c>
      <c r="G65" s="32" t="e">
        <f t="shared" si="10"/>
        <v>#DIV/0!</v>
      </c>
      <c r="H65" s="32">
        <f t="shared" si="10"/>
        <v>0</v>
      </c>
      <c r="I65" s="32">
        <f t="shared" si="10"/>
        <v>25</v>
      </c>
      <c r="J65" s="32">
        <f t="shared" si="10"/>
        <v>10</v>
      </c>
      <c r="K65" s="32">
        <f t="shared" si="10"/>
        <v>16</v>
      </c>
      <c r="L65" s="37">
        <f t="shared" si="10"/>
        <v>3.3333333333333335</v>
      </c>
      <c r="M65" s="42">
        <f ca="1">M63/M64*100</f>
        <v>10</v>
      </c>
      <c r="N65" s="45"/>
      <c r="AD65" s="5">
        <v>41674</v>
      </c>
      <c r="AE65" s="29" t="str">
        <f>IF(AD65="","",CHOOSE(WEEKDAY(AD65,1),"日","月","火","水","木","金","土") )</f>
        <v>火</v>
      </c>
      <c r="AF65" s="20"/>
      <c r="AG65" s="22"/>
      <c r="AH65" s="11">
        <f>AF65+AG65</f>
        <v>0</v>
      </c>
    </row>
    <row r="66" spans="1:34">
      <c r="AD66" s="5">
        <v>41675</v>
      </c>
      <c r="AE66" s="29" t="str">
        <f>IF(AD66="","",CHOOSE(WEEKDAY(AD66,1),"日","月","火","水","木","金","土") )</f>
        <v>水</v>
      </c>
      <c r="AF66" s="20"/>
      <c r="AG66" s="22"/>
      <c r="AH66" s="11">
        <f>AF66+AG66</f>
        <v>0</v>
      </c>
    </row>
    <row r="67" spans="1:34" ht="19.5" thickBot="1">
      <c r="D67" s="25"/>
      <c r="AD67" s="5">
        <v>41676</v>
      </c>
      <c r="AE67" s="29" t="str">
        <f>IF(AD67="","",CHOOSE(WEEKDAY(AD67,1),"日","月","火","水","木","金","土") )</f>
        <v>木</v>
      </c>
      <c r="AF67" s="21"/>
      <c r="AG67" s="23"/>
      <c r="AH67" s="16">
        <f>AF67+AG67</f>
        <v>0</v>
      </c>
    </row>
  </sheetData>
  <mergeCells count="7">
    <mergeCell ref="N4:N5"/>
    <mergeCell ref="C4:L4"/>
    <mergeCell ref="A64:B64"/>
    <mergeCell ref="A65:B65"/>
    <mergeCell ref="A4:A5"/>
    <mergeCell ref="B4:B5"/>
    <mergeCell ref="M4:M5"/>
  </mergeCells>
  <phoneticPr fontId="1"/>
  <conditionalFormatting sqref="A6:L62 N12:N62 N6:N9">
    <cfRule type="expression" dxfId="23" priority="5" stopIfTrue="1">
      <formula>$B6="土"</formula>
    </cfRule>
    <cfRule type="expression" dxfId="22" priority="6" stopIfTrue="1">
      <formula>$B6="日"</formula>
    </cfRule>
  </conditionalFormatting>
  <conditionalFormatting sqref="AD6:AH67">
    <cfRule type="expression" dxfId="21" priority="7" stopIfTrue="1">
      <formula>$AE6="土"</formula>
    </cfRule>
    <cfRule type="expression" dxfId="20" priority="8" stopIfTrue="1">
      <formula>$AE6="日"</formula>
    </cfRule>
  </conditionalFormatting>
  <conditionalFormatting sqref="M6:M63">
    <cfRule type="expression" dxfId="19" priority="3" stopIfTrue="1">
      <formula>$B6="土"</formula>
    </cfRule>
    <cfRule type="expression" dxfId="18" priority="4" stopIfTrue="1">
      <formula>$B6="日"</formula>
    </cfRule>
  </conditionalFormatting>
  <conditionalFormatting sqref="N10:N11">
    <cfRule type="expression" dxfId="17" priority="1" stopIfTrue="1">
      <formula>$B10="土"</formula>
    </cfRule>
    <cfRule type="expression" dxfId="16" priority="2" stopIfTrue="1">
      <formula>$B10="日"</formula>
    </cfRule>
  </conditionalFormatting>
  <dataValidations count="2">
    <dataValidation type="list" allowBlank="1" showInputMessage="1" sqref="N2" xr:uid="{00000000-0002-0000-0100-000000000000}">
      <formula1>"インフルエンザ,新型コロナウイルス,嘔吐・下痢,RSウイルス,咽頭結膜熱(プール熱),手足口病,ヘルパンギーナ,ﾋトメタニューモ"</formula1>
    </dataValidation>
    <dataValidation type="list" allowBlank="1" showInputMessage="1" showErrorMessage="1" sqref="AF2" xr:uid="{00000000-0002-0000-0100-000001000000}">
      <formula1>"1,2,3,4,5,6,7,8,9,10,11,12"</formula1>
    </dataValidation>
  </dataValidations>
  <printOptions horizontalCentered="1" verticalCentered="1"/>
  <pageMargins left="0.51181102362204722" right="0" top="0.15748031496062992" bottom="0.15748031496062992" header="0.31496062992125984" footer="0.31496062992125984"/>
  <pageSetup paperSize="9" scale="48" orientation="landscape" horizontalDpi="300" verticalDpi="300" r:id="rId1"/>
  <headerFooter alignWithMargins="0"/>
  <colBreaks count="1" manualBreakCount="1">
    <brk id="35" max="40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100-000002000000}">
          <x14:formula1>
            <xm:f>リスト!$A$1:$C$1</xm:f>
          </x14:formula1>
          <xm:sqref>C4:L4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1"/>
  <sheetViews>
    <sheetView workbookViewId="0">
      <selection activeCell="A8" sqref="A8"/>
    </sheetView>
  </sheetViews>
  <sheetFormatPr defaultRowHeight="13.5"/>
  <cols>
    <col min="1" max="5" width="17.42578125" customWidth="1"/>
  </cols>
  <sheetData>
    <row r="1" spans="1:3">
      <c r="A1" t="s">
        <v>15</v>
      </c>
      <c r="B1" t="s">
        <v>18</v>
      </c>
      <c r="C1" t="s">
        <v>19</v>
      </c>
    </row>
    <row r="2" spans="1:3">
      <c r="A2" t="s">
        <v>20</v>
      </c>
      <c r="B2" t="s">
        <v>21</v>
      </c>
      <c r="C2" t="s">
        <v>22</v>
      </c>
    </row>
    <row r="3" spans="1:3">
      <c r="A3" t="s">
        <v>23</v>
      </c>
      <c r="B3" t="s">
        <v>24</v>
      </c>
      <c r="C3" t="s">
        <v>25</v>
      </c>
    </row>
    <row r="4" spans="1:3">
      <c r="A4" t="s">
        <v>26</v>
      </c>
      <c r="B4" t="s">
        <v>27</v>
      </c>
      <c r="C4" t="s">
        <v>28</v>
      </c>
    </row>
    <row r="5" spans="1:3">
      <c r="A5" t="s">
        <v>29</v>
      </c>
      <c r="B5" t="s">
        <v>30</v>
      </c>
      <c r="C5" t="s">
        <v>31</v>
      </c>
    </row>
    <row r="6" spans="1:3">
      <c r="A6" t="s">
        <v>32</v>
      </c>
      <c r="B6" t="s">
        <v>33</v>
      </c>
      <c r="C6" t="s">
        <v>34</v>
      </c>
    </row>
    <row r="7" spans="1:3">
      <c r="A7" t="s">
        <v>35</v>
      </c>
      <c r="B7" t="s">
        <v>36</v>
      </c>
      <c r="C7" t="s">
        <v>37</v>
      </c>
    </row>
    <row r="8" spans="1:3">
      <c r="A8" t="s">
        <v>38</v>
      </c>
      <c r="B8" t="s">
        <v>39</v>
      </c>
      <c r="C8" t="s">
        <v>40</v>
      </c>
    </row>
    <row r="9" spans="1:3">
      <c r="A9" t="s">
        <v>41</v>
      </c>
      <c r="B9" t="s">
        <v>40</v>
      </c>
    </row>
    <row r="10" spans="1:3">
      <c r="A10" t="s">
        <v>42</v>
      </c>
    </row>
    <row r="11" spans="1:3">
      <c r="A11" t="s">
        <v>40</v>
      </c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A19"/>
  <sheetViews>
    <sheetView workbookViewId="0">
      <selection activeCell="L5" sqref="L5"/>
    </sheetView>
  </sheetViews>
  <sheetFormatPr defaultRowHeight="13.5"/>
  <cols>
    <col min="1" max="1" width="6.7109375" bestFit="1" customWidth="1"/>
    <col min="2" max="2" width="4.42578125" customWidth="1"/>
    <col min="6" max="6" width="0" hidden="1" customWidth="1"/>
    <col min="13" max="27" width="0" hidden="1" customWidth="1"/>
  </cols>
  <sheetData>
    <row r="1" spans="1:27" ht="13.5" customHeight="1">
      <c r="A1" s="55"/>
      <c r="B1" s="108" t="s">
        <v>43</v>
      </c>
      <c r="C1" s="108"/>
      <c r="D1" s="108"/>
      <c r="E1" s="108"/>
      <c r="F1" s="108"/>
      <c r="G1" s="108"/>
      <c r="H1" s="108"/>
      <c r="I1" s="108"/>
      <c r="J1" s="108"/>
      <c r="K1" s="109" t="s">
        <v>44</v>
      </c>
      <c r="L1" s="109"/>
      <c r="M1" s="56"/>
      <c r="N1" s="56"/>
      <c r="O1" s="57"/>
      <c r="P1" s="57"/>
      <c r="Q1" s="57"/>
      <c r="R1" s="57"/>
      <c r="S1" s="58"/>
      <c r="T1" s="58"/>
      <c r="U1" s="58"/>
      <c r="V1" s="58"/>
      <c r="W1" s="58"/>
      <c r="X1" s="58"/>
      <c r="Y1" s="58"/>
      <c r="Z1" s="58"/>
      <c r="AA1" s="58"/>
    </row>
    <row r="2" spans="1:27">
      <c r="A2" s="55"/>
      <c r="B2" s="108"/>
      <c r="C2" s="108"/>
      <c r="D2" s="108"/>
      <c r="E2" s="108"/>
      <c r="F2" s="108"/>
      <c r="G2" s="108"/>
      <c r="H2" s="108"/>
      <c r="I2" s="108"/>
      <c r="J2" s="108"/>
      <c r="K2" s="59">
        <f>COUNTA(K4:K44)</f>
        <v>0</v>
      </c>
      <c r="L2" s="110" t="s">
        <v>45</v>
      </c>
      <c r="M2" s="111" t="s">
        <v>46</v>
      </c>
      <c r="N2" s="111"/>
      <c r="O2" s="111"/>
      <c r="P2" s="111" t="s">
        <v>47</v>
      </c>
      <c r="Q2" s="111"/>
      <c r="R2" s="111"/>
      <c r="S2" s="107" t="s">
        <v>48</v>
      </c>
      <c r="T2" s="107"/>
      <c r="U2" s="107"/>
      <c r="V2" s="107" t="s">
        <v>49</v>
      </c>
      <c r="W2" s="107"/>
      <c r="X2" s="107"/>
      <c r="Y2" s="107" t="s">
        <v>50</v>
      </c>
      <c r="Z2" s="107"/>
      <c r="AA2" s="107"/>
    </row>
    <row r="3" spans="1:27">
      <c r="A3" s="60" t="s">
        <v>51</v>
      </c>
      <c r="B3" s="61" t="s">
        <v>52</v>
      </c>
      <c r="C3" s="62" t="s">
        <v>53</v>
      </c>
      <c r="D3" s="62" t="s">
        <v>54</v>
      </c>
      <c r="E3" s="63" t="s">
        <v>55</v>
      </c>
      <c r="F3" s="64" t="s">
        <v>56</v>
      </c>
      <c r="G3" s="61" t="s">
        <v>57</v>
      </c>
      <c r="H3" s="62" t="s">
        <v>58</v>
      </c>
      <c r="I3" s="65" t="s">
        <v>59</v>
      </c>
      <c r="J3" s="62" t="s">
        <v>60</v>
      </c>
      <c r="K3" s="62" t="s">
        <v>61</v>
      </c>
      <c r="L3" s="110"/>
      <c r="M3" s="62" t="s">
        <v>62</v>
      </c>
      <c r="N3" s="62" t="s">
        <v>63</v>
      </c>
      <c r="O3" s="66" t="s">
        <v>64</v>
      </c>
      <c r="P3" s="62" t="s">
        <v>62</v>
      </c>
      <c r="Q3" s="62" t="s">
        <v>63</v>
      </c>
      <c r="R3" s="66" t="s">
        <v>64</v>
      </c>
      <c r="S3" s="62" t="s">
        <v>62</v>
      </c>
      <c r="T3" s="62" t="s">
        <v>63</v>
      </c>
      <c r="U3" s="67" t="s">
        <v>64</v>
      </c>
      <c r="V3" s="62" t="s">
        <v>62</v>
      </c>
      <c r="W3" s="62" t="s">
        <v>63</v>
      </c>
      <c r="X3" s="67" t="s">
        <v>64</v>
      </c>
      <c r="Y3" s="68" t="s">
        <v>62</v>
      </c>
      <c r="Z3" s="68" t="s">
        <v>63</v>
      </c>
      <c r="AA3" s="69" t="s">
        <v>64</v>
      </c>
    </row>
    <row r="4" spans="1:27">
      <c r="A4" s="55"/>
      <c r="B4" s="70">
        <v>1</v>
      </c>
      <c r="C4" s="71" t="s">
        <v>65</v>
      </c>
      <c r="D4" s="72"/>
      <c r="E4" s="73" t="e">
        <f>#REF!</f>
        <v>#REF!</v>
      </c>
      <c r="F4" s="74" t="e">
        <f>IF(E4="","",IF(E4="不明","不明",ROUNDUP((E4-B18)/7,0)))</f>
        <v>#REF!</v>
      </c>
      <c r="G4" s="75" t="e">
        <f>IF(E4,MONTH(E4)," ")</f>
        <v>#REF!</v>
      </c>
      <c r="H4" s="71" t="s">
        <v>66</v>
      </c>
      <c r="I4" s="71" t="e">
        <f>#REF!</f>
        <v>#REF!</v>
      </c>
      <c r="J4" s="76"/>
      <c r="K4" s="76"/>
      <c r="L4" s="77" t="e">
        <f>LEFT(#REF!,1)</f>
        <v>#REF!</v>
      </c>
      <c r="M4" s="70" t="e">
        <f>O5-N4</f>
        <v>#REF!</v>
      </c>
      <c r="N4" s="70" t="e">
        <f>#REF!</f>
        <v>#REF!</v>
      </c>
      <c r="O4" s="56" t="e">
        <f>SUM(M4:N4)</f>
        <v>#REF!</v>
      </c>
      <c r="P4" s="70" t="e">
        <f>R5-Q4</f>
        <v>#REF!</v>
      </c>
      <c r="Q4" s="70" t="e">
        <f>SUMIF(#REF!,"&lt;="&amp;#REF!,#REF!)</f>
        <v>#REF!</v>
      </c>
      <c r="R4" s="56" t="e">
        <f>SUM(P4:Q4)</f>
        <v>#REF!</v>
      </c>
      <c r="S4" s="70" t="e">
        <f>#REF!</f>
        <v>#REF!</v>
      </c>
      <c r="T4" s="70" t="e">
        <f>#REF!</f>
        <v>#REF!</v>
      </c>
      <c r="U4" s="78" t="e">
        <f>SUM(S4:T4)</f>
        <v>#REF!</v>
      </c>
      <c r="V4" s="70" t="e">
        <f>#REF!</f>
        <v>#REF!</v>
      </c>
      <c r="W4" s="70" t="e">
        <f>#REF!</f>
        <v>#REF!</v>
      </c>
      <c r="X4" s="78" t="e">
        <f>SUM(V4:W4)</f>
        <v>#REF!</v>
      </c>
      <c r="Y4" s="70" t="e">
        <f>AA5-Z4</f>
        <v>#REF!</v>
      </c>
      <c r="Z4" s="70" t="e">
        <f>#REF!</f>
        <v>#REF!</v>
      </c>
      <c r="AA4" s="78" t="e">
        <f>SUM(Y4:Z4)</f>
        <v>#REF!</v>
      </c>
    </row>
    <row r="5" spans="1:27">
      <c r="O5" t="e">
        <f>#REF!</f>
        <v>#REF!</v>
      </c>
      <c r="R5" t="e">
        <f>SUMIF(#REF!,"&lt;="&amp;#REF!,#REF!)</f>
        <v>#REF!</v>
      </c>
      <c r="AA5" t="e">
        <f>#REF!</f>
        <v>#REF!</v>
      </c>
    </row>
    <row r="6" spans="1:27">
      <c r="C6" t="s">
        <v>67</v>
      </c>
    </row>
    <row r="8" spans="1:27">
      <c r="A8" s="79" t="s">
        <v>68</v>
      </c>
      <c r="B8" s="79" t="s">
        <v>69</v>
      </c>
      <c r="C8" s="79" t="s">
        <v>70</v>
      </c>
      <c r="D8" s="79" t="s">
        <v>71</v>
      </c>
      <c r="E8" s="79" t="s">
        <v>72</v>
      </c>
      <c r="F8" t="s">
        <v>73</v>
      </c>
    </row>
    <row r="9" spans="1:27">
      <c r="A9" s="79" t="s">
        <v>74</v>
      </c>
      <c r="B9" s="79" t="s">
        <v>75</v>
      </c>
      <c r="C9" s="79" t="s">
        <v>76</v>
      </c>
      <c r="D9" s="79" t="s">
        <v>71</v>
      </c>
      <c r="E9" s="79" t="s">
        <v>77</v>
      </c>
      <c r="F9" t="s">
        <v>67</v>
      </c>
    </row>
    <row r="10" spans="1:27">
      <c r="A10" s="79" t="s">
        <v>78</v>
      </c>
      <c r="B10" s="79" t="s">
        <v>79</v>
      </c>
      <c r="C10" s="79" t="s">
        <v>80</v>
      </c>
      <c r="D10" s="79"/>
      <c r="E10" s="79" t="s">
        <v>81</v>
      </c>
      <c r="F10" t="s">
        <v>82</v>
      </c>
    </row>
    <row r="11" spans="1:27">
      <c r="A11" s="79" t="s">
        <v>83</v>
      </c>
      <c r="B11" s="79" t="s">
        <v>84</v>
      </c>
      <c r="C11" s="79" t="s">
        <v>85</v>
      </c>
      <c r="D11" s="79"/>
      <c r="E11" s="79" t="s">
        <v>86</v>
      </c>
      <c r="F11" t="s">
        <v>87</v>
      </c>
    </row>
    <row r="12" spans="1:27">
      <c r="A12" s="79" t="s">
        <v>88</v>
      </c>
      <c r="B12" s="79"/>
      <c r="C12" s="79" t="s">
        <v>89</v>
      </c>
      <c r="D12" s="79"/>
      <c r="E12" s="79"/>
      <c r="F12" t="s">
        <v>90</v>
      </c>
    </row>
    <row r="13" spans="1:27">
      <c r="A13" s="79" t="s">
        <v>91</v>
      </c>
      <c r="B13" s="79" t="s">
        <v>92</v>
      </c>
      <c r="C13" s="79" t="s">
        <v>93</v>
      </c>
      <c r="D13" s="79"/>
      <c r="E13" s="79"/>
      <c r="F13" t="s">
        <v>94</v>
      </c>
    </row>
    <row r="14" spans="1:27">
      <c r="A14" s="79" t="s">
        <v>95</v>
      </c>
      <c r="B14" s="79"/>
      <c r="C14" s="79"/>
      <c r="D14" s="79"/>
      <c r="E14" s="79"/>
      <c r="F14" t="s">
        <v>96</v>
      </c>
    </row>
    <row r="15" spans="1:27">
      <c r="A15" s="79"/>
      <c r="B15" s="79"/>
      <c r="C15" s="79"/>
      <c r="D15" s="79"/>
      <c r="E15" s="79"/>
    </row>
    <row r="16" spans="1:27">
      <c r="A16" s="79" t="s">
        <v>97</v>
      </c>
      <c r="B16" s="79"/>
      <c r="C16" s="79"/>
      <c r="D16" s="79"/>
      <c r="E16" s="79"/>
    </row>
    <row r="17" spans="1:5">
      <c r="A17" s="79"/>
      <c r="B17" s="79"/>
      <c r="C17" s="79"/>
      <c r="D17" s="79"/>
      <c r="E17" s="79"/>
    </row>
    <row r="18" spans="1:5">
      <c r="A18" t="s">
        <v>98</v>
      </c>
      <c r="B18" s="80">
        <v>45292</v>
      </c>
    </row>
    <row r="19" spans="1:5">
      <c r="A19" t="s">
        <v>99</v>
      </c>
      <c r="B19" s="80">
        <v>45293</v>
      </c>
    </row>
  </sheetData>
  <mergeCells count="8">
    <mergeCell ref="V2:X2"/>
    <mergeCell ref="Y2:AA2"/>
    <mergeCell ref="B1:J2"/>
    <mergeCell ref="K1:L1"/>
    <mergeCell ref="L2:L3"/>
    <mergeCell ref="M2:O2"/>
    <mergeCell ref="P2:R2"/>
    <mergeCell ref="S2:U2"/>
  </mergeCells>
  <phoneticPr fontId="1"/>
  <conditionalFormatting sqref="B4 H4:I4">
    <cfRule type="expression" dxfId="15" priority="1" stopIfTrue="1">
      <formula>$J4="高齢"</formula>
    </cfRule>
    <cfRule type="expression" dxfId="14" priority="2" stopIfTrue="1">
      <formula>$J4="児童婦人"</formula>
    </cfRule>
    <cfRule type="expression" dxfId="13" priority="3" stopIfTrue="1">
      <formula>$J4="障害"</formula>
    </cfRule>
  </conditionalFormatting>
  <conditionalFormatting sqref="J4:K4">
    <cfRule type="expression" dxfId="12" priority="4" stopIfTrue="1">
      <formula>$J4="高齢"</formula>
    </cfRule>
  </conditionalFormatting>
  <conditionalFormatting sqref="D4">
    <cfRule type="expression" dxfId="11" priority="14" stopIfTrue="1">
      <formula>$J4="高齢"</formula>
    </cfRule>
    <cfRule type="expression" dxfId="10" priority="15" stopIfTrue="1">
      <formula>$J4="児童婦人"</formula>
    </cfRule>
    <cfRule type="expression" dxfId="9" priority="16" stopIfTrue="1">
      <formula>$J4="障害"</formula>
    </cfRule>
  </conditionalFormatting>
  <conditionalFormatting sqref="E4:F4">
    <cfRule type="expression" dxfId="8" priority="11" stopIfTrue="1">
      <formula>$J4="高齢"</formula>
    </cfRule>
    <cfRule type="expression" dxfId="7" priority="12" stopIfTrue="1">
      <formula>$J4="児童婦人"</formula>
    </cfRule>
    <cfRule type="expression" dxfId="6" priority="13" stopIfTrue="1">
      <formula>$J4="障害"</formula>
    </cfRule>
  </conditionalFormatting>
  <conditionalFormatting sqref="G4">
    <cfRule type="expression" dxfId="5" priority="8" stopIfTrue="1">
      <formula>$J4="高齢"</formula>
    </cfRule>
    <cfRule type="expression" dxfId="4" priority="9" stopIfTrue="1">
      <formula>$J4="児童婦人"</formula>
    </cfRule>
    <cfRule type="expression" dxfId="3" priority="10" stopIfTrue="1">
      <formula>$J4="障害"</formula>
    </cfRule>
  </conditionalFormatting>
  <conditionalFormatting sqref="C4">
    <cfRule type="expression" dxfId="2" priority="5" stopIfTrue="1">
      <formula>$J4="高齢"</formula>
    </cfRule>
    <cfRule type="expression" dxfId="1" priority="6" stopIfTrue="1">
      <formula>$J4="児童婦人"</formula>
    </cfRule>
    <cfRule type="expression" dxfId="0" priority="7" stopIfTrue="1">
      <formula>$J4="障害"</formula>
    </cfRule>
  </conditionalFormatting>
  <dataValidations count="4">
    <dataValidation type="list" allowBlank="1" showInputMessage="1" showErrorMessage="1" sqref="C6" xr:uid="{00000000-0002-0000-0300-000000000000}">
      <formula1>$F$8:$F$14</formula1>
    </dataValidation>
    <dataValidation type="list" allowBlank="1" showInputMessage="1" showErrorMessage="1" sqref="K4" xr:uid="{00000000-0002-0000-0300-000001000000}">
      <formula1>INDIRECT($J$4)</formula1>
    </dataValidation>
    <dataValidation type="list" allowBlank="1" showInputMessage="1" showErrorMessage="1" sqref="C4" xr:uid="{00000000-0002-0000-0300-000002000000}">
      <formula1>"前橋市,高崎市,渋川,伊勢崎,安中,藤岡,富岡,吾妻 ,利根沼田,太田,桐生,館林"</formula1>
    </dataValidation>
    <dataValidation type="list" allowBlank="1" showInputMessage="1" showErrorMessage="1" sqref="J4" xr:uid="{00000000-0002-0000-0300-000003000000}">
      <formula1>$A$8:$E$8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5F36561A58AA54D99E6E3E1D36EB52A" ma:contentTypeVersion="16" ma:contentTypeDescription="新しいドキュメントを作成します。" ma:contentTypeScope="" ma:versionID="6b730ae2cbad09bcf14e3ee8fccedb1e">
  <xsd:schema xmlns:xsd="http://www.w3.org/2001/XMLSchema" xmlns:xs="http://www.w3.org/2001/XMLSchema" xmlns:p="http://schemas.microsoft.com/office/2006/metadata/properties" xmlns:ns2="e8f7edb7-df36-41e4-b0e9-dbf4e26f1a20" xmlns:ns3="b3536974-9fce-4a35-afcf-ef12334c33a6" targetNamespace="http://schemas.microsoft.com/office/2006/metadata/properties" ma:root="true" ma:fieldsID="1f57c6cb8eb57fec1c4c1345dd9b73d7" ns2:_="" ns3:_="">
    <xsd:import namespace="e8f7edb7-df36-41e4-b0e9-dbf4e26f1a20"/>
    <xsd:import namespace="b3536974-9fce-4a35-afcf-ef12334c33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_x0052_6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f7edb7-df36-41e4-b0e9-dbf4e26f1a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de0be0ea-2966-4b22-9820-15b7a2053ba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0052_6" ma:index="22" nillable="true" ma:displayName="R6" ma:format="Dropdown" ma:internalName="_x0052_6">
      <xsd:simpleType>
        <xsd:restriction base="dms:Text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536974-9fce-4a35-afcf-ef12334c33a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de8d555c-9fc1-4aff-8684-da818528a046}" ma:internalName="TaxCatchAll" ma:showField="CatchAllData" ma:web="b3536974-9fce-4a35-afcf-ef12334c33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3536974-9fce-4a35-afcf-ef12334c33a6" xsi:nil="true"/>
    <lcf76f155ced4ddcb4097134ff3c332f xmlns="e8f7edb7-df36-41e4-b0e9-dbf4e26f1a20">
      <Terms xmlns="http://schemas.microsoft.com/office/infopath/2007/PartnerControls"/>
    </lcf76f155ced4ddcb4097134ff3c332f>
    <_x0052_6 xmlns="e8f7edb7-df36-41e4-b0e9-dbf4e26f1a20" xsi:nil="true"/>
  </documentManagement>
</p:properties>
</file>

<file path=customXml/itemProps1.xml><?xml version="1.0" encoding="utf-8"?>
<ds:datastoreItem xmlns:ds="http://schemas.openxmlformats.org/officeDocument/2006/customXml" ds:itemID="{D694840C-DB57-42BE-BE32-BA4E9E94D9EC}"/>
</file>

<file path=customXml/itemProps2.xml><?xml version="1.0" encoding="utf-8"?>
<ds:datastoreItem xmlns:ds="http://schemas.openxmlformats.org/officeDocument/2006/customXml" ds:itemID="{391BEE48-601A-4F78-9BC0-1E068860FEA2}"/>
</file>

<file path=customXml/itemProps3.xml><?xml version="1.0" encoding="utf-8"?>
<ds:datastoreItem xmlns:ds="http://schemas.openxmlformats.org/officeDocument/2006/customXml" ds:itemID="{F0D78ACC-0DEB-4624-8DF5-239DB65844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笠原　岬　（保健予防課）</cp:lastModifiedBy>
  <cp:revision/>
  <dcterms:created xsi:type="dcterms:W3CDTF">2008-12-12T00:59:43Z</dcterms:created>
  <dcterms:modified xsi:type="dcterms:W3CDTF">2026-03-23T07:08:31Z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0x01010025F36561A58AA54D99E6E3E1D36EB52A</vt:lpwstr>
  </property>
  <property fmtid="{D5CDD505-2E9C-101B-9397-08002B2CF9AE}" pid="3" name="MediaServiceImageTags">
    <vt:lpwstr/>
  </property>
</Properties>
</file>