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gyoum\03.環境総務係\66.経営戦略・経営比較分析表\02_経営比較分析表（前橋市）\06_公営企業に係る「経営比較分析表」の作成について（R2）\"/>
    </mc:Choice>
  </mc:AlternateContent>
  <workbookProtection workbookAlgorithmName="SHA-512" workbookHashValue="TBngKx1MjaSDFp9nZAeD9PG8RMFPHGLjablZ4OcDLwgLdMu5XgStS1GMHBfSFH9YTA0riAm7wzgk+0VQXGEk0Q==" workbookSaltValue="fZ8euWl4PNMjcnZgs4upGw=="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K3" i="5"/>
  <c r="MA3" i="5"/>
  <c r="LQ3" i="5"/>
  <c r="LG3" i="5"/>
  <c r="KL3" i="5"/>
  <c r="KB3" i="5"/>
  <c r="JR3" i="5"/>
  <c r="JH3" i="5"/>
  <c r="IM3" i="5"/>
  <c r="IC3" i="5"/>
  <c r="HS3" i="5"/>
  <c r="HI3" i="5"/>
  <c r="GN3" i="5"/>
  <c r="GD3" i="5"/>
  <c r="FT3" i="5"/>
  <c r="FJ3" i="5"/>
  <c r="EO3" i="5"/>
  <c r="EE3" i="5"/>
  <c r="DU3" i="5"/>
  <c r="DK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N11" i="4"/>
  <c r="LK10" i="5"/>
  <c r="JV10" i="5"/>
  <c r="IG10" i="5"/>
  <c r="GR10" i="5"/>
  <c r="FD10" i="5"/>
  <c r="DO10" i="5"/>
  <c r="BY10" i="5"/>
  <c r="LA10" i="5"/>
  <c r="JL10" i="5"/>
  <c r="HW10" i="5"/>
  <c r="GH10" i="5"/>
  <c r="ES10" i="5"/>
  <c r="DE10" i="5"/>
  <c r="BN10" i="5"/>
  <c r="ME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LQ16" i="5" l="1"/>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KW10" i="5"/>
  <c r="JH10" i="5"/>
  <c r="HS10" i="5"/>
  <c r="GD10" i="5"/>
  <c r="EO10" i="5"/>
  <c r="DA10" i="5"/>
  <c r="BJ10" i="5"/>
  <c r="MA10" i="5"/>
  <c r="KL10" i="5"/>
  <c r="IX10" i="5"/>
  <c r="HI10" i="5"/>
  <c r="FT10" i="5"/>
  <c r="EE10" i="5"/>
  <c r="CP10" i="5"/>
  <c r="AY10" i="5"/>
  <c r="FK18" i="5"/>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J11" i="4"/>
  <c r="LS10" i="5"/>
  <c r="KD10" i="5"/>
  <c r="IO10" i="5"/>
  <c r="HA10" i="5"/>
  <c r="FL10" i="5"/>
  <c r="DW10" i="5"/>
  <c r="CH10" i="5"/>
  <c r="LI10" i="5"/>
  <c r="JT10" i="5"/>
  <c r="IE10" i="5"/>
  <c r="GP10" i="5"/>
  <c r="FB10" i="5"/>
  <c r="DM10" i="5"/>
  <c r="BW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LR10" i="5"/>
  <c r="KC10" i="5"/>
  <c r="IN10" i="5"/>
  <c r="GZ10" i="5"/>
  <c r="FK10" i="5"/>
  <c r="DV10" i="5"/>
  <c r="CG10" i="5"/>
  <c r="H11" i="4"/>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FX18" i="5"/>
  <c r="FT18" i="5"/>
  <c r="FV12" i="5"/>
  <c r="FW18" i="5"/>
  <c r="FU12" i="5"/>
  <c r="FV18" i="5"/>
  <c r="FX12" i="5"/>
  <c r="FT12" i="5"/>
  <c r="FU18" i="5"/>
  <c r="FW12" i="5"/>
</calcChain>
</file>

<file path=xl/sharedStrings.xml><?xml version="1.0" encoding="utf-8"?>
<sst xmlns="http://schemas.openxmlformats.org/spreadsheetml/2006/main" count="976" uniqueCount="270">
  <si>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</si>
  <si>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</si>
  <si>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</si>
  <si>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</si>
  <si>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</si>
  <si>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</si>
  <si>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</si>
  <si>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</si>
  <si>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電気事業により生じた主な利益は、一般会計に繰り出し、絆でつなぐ環境基金へ積み立てているほか、小学校運営事業などに活用している。また、積立している基金を活用し、環境保全に関する事業などにも活用している。
●次年度への繰越金  　13,631千円
●一般会計への繰出し　44,853千円
【内訳】・環境対策事業43,820千円（絆でつなぐ環境基金積立金）・小学校運営事業415千円・支所運営事業618千円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</si>
  <si>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</si>
  <si>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</si>
  <si>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</si>
  <si>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</si>
  <si>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</si>
  <si>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</si>
  <si>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</si>
  <si>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</si>
  <si>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</si>
  <si>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</si>
  <si>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</si>
  <si>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</si>
  <si>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</si>
  <si>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</si>
  <si>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</si>
  <si>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</si>
  <si>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</si>
  <si>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</si>
  <si>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</si>
  <si>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</si>
  <si>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</si>
  <si>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</si>
  <si>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</si>
  <si>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</si>
  <si>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</si>
  <si>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</si>
  <si>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</si>
  <si>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</si>
  <si>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</si>
  <si>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</si>
  <si>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</si>
  <si>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</si>
  <si>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</si>
  <si>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</si>
  <si>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</si>
  <si>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</si>
  <si>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</si>
  <si>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</si>
  <si>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</si>
  <si>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</si>
  <si>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</si>
  <si>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</si>
  <si>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</si>
  <si>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</si>
  <si>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</si>
  <si>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</si>
  <si>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</si>
  <si>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</si>
  <si>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</si>
  <si>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</si>
  <si>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</si>
  <si>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</si>
  <si>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</si>
  <si>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</si>
  <si>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</si>
  <si>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</si>
  <si>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</si>
  <si>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</si>
  <si>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</si>
  <si>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</si>
  <si>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</si>
  <si>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</si>
  <si>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</si>
  <si>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</si>
  <si>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</si>
  <si>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</si>
  <si>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</si>
  <si>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</si>
  <si>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</si>
  <si>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</si>
  <si>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</si>
  <si>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</si>
  <si>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</si>
  <si>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</si>
  <si>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</si>
  <si>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</si>
  <si>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</si>
  <si>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</si>
  <si>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</si>
  <si>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</si>
  <si>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</si>
  <si>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</si>
  <si>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</si>
  <si>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</si>
  <si>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</si>
  <si>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</si>
  <si>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</si>
  <si>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</si>
  <si>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</si>
  <si>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</si>
  <si>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</si>
  <si>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</si>
  <si>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</si>
  <si>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</si>
  <si>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</si>
  <si>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</si>
  <si>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</si>
  <si>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</si>
  <si>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</si>
  <si>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</si>
  <si>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</si>
  <si>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</si>
  <si>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</si>
  <si>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</si>
  <si>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</si>
  <si>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</si>
  <si>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</si>
  <si>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</si>
  <si>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</si>
  <si>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</si>
  <si>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</si>
  <si>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102016</t>
  </si>
  <si>
    <t>47</t>
  </si>
  <si>
    <t>04</t>
  </si>
  <si>
    <t>0</t>
  </si>
  <si>
    <t>000</t>
  </si>
  <si>
    <t>群馬県　前橋市</t>
  </si>
  <si>
    <t>法非適用</t>
  </si>
  <si>
    <t>電気事業</t>
  </si>
  <si>
    <t>非設置</t>
  </si>
  <si>
    <t>該当数値なし</t>
  </si>
  <si>
    <t>-</t>
  </si>
  <si>
    <t>令和15年6月19日　富士見図書館太陽光発電</t>
  </si>
  <si>
    <t>無</t>
  </si>
  <si>
    <t>東京電力株式会社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</si>
  <si>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</si>
  <si>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</si>
  <si>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</si>
  <si>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</si>
  <si>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</si>
  <si>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</si>
  <si>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</si>
  <si>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</si>
  <si>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</si>
  <si>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</si>
  <si>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</si>
  <si>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</si>
  <si>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</si>
  <si>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</si>
  <si>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</si>
  <si>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</si>
  <si>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</si>
  <si>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</si>
  <si>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</si>
  <si>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</si>
  <si>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</si>
  <si>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</si>
  <si>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</si>
  <si>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</si>
  <si>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</si>
  <si>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</si>
  <si>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</si>
  <si>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</si>
  <si>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</si>
  <si>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</si>
  <si>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</si>
  <si>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</si>
  <si>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</si>
  <si>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</si>
  <si>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</si>
  <si>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</si>
  <si>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</si>
  <si>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</si>
  <si>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</si>
  <si>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</si>
  <si>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</si>
  <si>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</si>
  <si>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</si>
  <si>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</si>
  <si>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</si>
  <si>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</si>
  <si>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</si>
  <si>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</si>
  <si>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</si>
  <si>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</si>
  <si>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</si>
  <si>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</si>
  <si>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</si>
  <si>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</si>
  <si>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</si>
  <si>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</si>
  <si>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</si>
  <si>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</si>
  <si>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</si>
  <si>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</si>
  <si>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</si>
  <si>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</si>
  <si>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</si>
  <si>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</si>
  <si>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</si>
  <si>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</si>
  <si>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</si>
  <si>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</si>
  <si>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</si>
  <si>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</si>
  <si>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</si>
  <si>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</si>
  <si>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</si>
  <si>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</si>
  <si>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</si>
  <si>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</si>
  <si>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</si>
  <si>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</si>
  <si>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</si>
  <si>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</si>
  <si>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</si>
  <si>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</si>
  <si>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</si>
  <si>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</si>
  <si>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</si>
  <si>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</si>
  <si>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</si>
  <si>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</si>
  <si>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</si>
  <si>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</si>
  <si>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</si>
  <si>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</si>
  <si>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</si>
  <si>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</si>
  <si>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</si>
  <si>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</si>
  <si>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</si>
  <si>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</si>
  <si>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</si>
  <si>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</si>
  <si>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</si>
  <si>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</si>
  <si>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</si>
  <si>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</si>
  <si>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</si>
  <si>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</si>
  <si>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</si>
  <si>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</si>
  <si>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</si>
  <si>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</si>
  <si>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</si>
  <si>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</si>
  <si>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</si>
  <si>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</si>
  <si>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</si>
  <si>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</si>
  <si>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</si>
  <si>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</si>
  <si>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</si>
  <si>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</si>
  <si>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</si>
  <si>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</si>
  <si>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</si>
  <si>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</si>
  <si>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</si>
  <si>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</si>
  <si>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</si>
  <si>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</si>
  <si>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</si>
  <si>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</si>
  <si>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</si>
  <si>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</si>
  <si>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</si>
  <si>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発電事業全体としては、概ね健全な事業運営ができていると考えており、一部数値が悪化しているものについては、自然的要因による発電量の低下と、消費税の還付が終了したことによるものとなっている。
　今後は、令和２年度に策定した経営戦略に基づき、経営基盤の強化、経営の健全性の維持に努めることにより、事業を安定的に継続していきたい。</t>
    <rPh sb="53" eb="58">
      <t>シゼンテキヨウイン</t>
    </rPh>
    <rPh sb="61" eb="63">
      <t>ハツデン</t>
    </rPh>
    <rPh sb="63" eb="64">
      <t>リョウ</t>
    </rPh>
    <rPh sb="65" eb="67">
      <t>テイカ</t>
    </rPh>
    <rPh sb="69" eb="72">
      <t>ショウヒゼイ</t>
    </rPh>
    <rPh sb="73" eb="75">
      <t>カンプ</t>
    </rPh>
    <rPh sb="76" eb="78">
      <t>シュウリョウ</t>
    </rPh>
    <rPh sb="96" eb="98">
      <t>コンゴ</t>
    </rPh>
    <phoneticPr fontId="5"/>
  </si>
  <si>
    <t>　本市の電気事業は、FIT制度（発電した電気を固定価格で20年間買い取りする制度）を活用し、事業期間における収支状況を試算・検討した上で事業を実施していることから、将来にわたり安定した経営が可能であると考えている。
【変動要因】各指標に共通する前年度比の変動は、主に以下の2点が要因であると考えられる。
①自然的要因による発電量の低下
　太陽光発電は、前年度と比べ発電量が約1.8%低下した。発電は通年で行えているめ、自然的要因による変動と機器劣化の影響であると考えられる。
　小水力発電は、前年度と比べ発電量が約10.2%低下した。発電は通年で行えているため、令和2年度の降水量が前年度よりも減少したことにより、使用できる水量が少なかったことが要因であると考えられる。
②消費税の確定申告による支出の増加
　特別会計として消費税の確定申告をするにあたり、令和元年度までは小水力発電所建設工事の影響で、売上げが仕入れを下回り、消費税が「還付」されていたが、令和2年度からは売上げが仕入れを上回り、「納付」となった。そのため、約11,200千円の支出が増加した。今後は「納付」が通常となるため、令和2年度と同程度で推移していくことが予想される。
【収益的収支比率】
　収支の黒字を示す100％を下回っているように見えるが、算定式の分母となる「総費用」には「一般会計繰出金（会計全体の利益を繰出ししているもの）」を含んでいる。「同繰出金」を除いた純粋な総費用で収益的収支比率を計算すると約140％となり、実質的には黒字になっている。
【営業収支比率】
　大きな機器の故障や自然災害などもなく、発電も比較的安定していることから、一定の売電収入があり、営業収支比率も100％を上回っている。
　また、直近５年間についてもいずれも100％以上となっており、日射量や降水量により若干の変動はあるものの、安定して営業利益を計上している。　
【供給原価】
　前年度と比較して供給原価が改善しているように見えるが、算定式の分子となる総費用には「一般会計繰出金（会計全体の利益を繰出ししているもの）」を含んでいる。「同繰出金」を除いた純粋な総費用で供給原価を計算すると、令和元年度の約22.9円/kWhに対し、令和2年度は約27.3円/kWhとなり、前年度と比べて低下している。この指標の低下は、上記の【変動要因】によるものであると考えられる。
【EBITDA】
　前年度と比較してEBITDAが改善しているように見えるが、総費用には会計全体の収益を示す「一般会計繰出金（会計全体の利益を繰出ししているもの）」を含んでいる。「同繰出金」を除いた純粋な総費用でEBITDAを計算すると、令和元年度の90,317千円に対し、令和2年度は64,915千円となり、前年度と比べて低下している。この指標の低下は、上記の【変動要因】によるものであると考えられる。</t>
    <rPh sb="110" eb="112">
      <t>ヘンドウ</t>
    </rPh>
    <rPh sb="112" eb="114">
      <t>ヨウイン</t>
    </rPh>
    <rPh sb="115" eb="118">
      <t>カクシヒョウ</t>
    </rPh>
    <rPh sb="119" eb="121">
      <t>キョウツウ</t>
    </rPh>
    <rPh sb="123" eb="126">
      <t>ゼンネンド</t>
    </rPh>
    <rPh sb="126" eb="127">
      <t>ヒ</t>
    </rPh>
    <rPh sb="128" eb="130">
      <t>ヘンドウ</t>
    </rPh>
    <rPh sb="132" eb="133">
      <t>オモ</t>
    </rPh>
    <rPh sb="134" eb="136">
      <t>イカ</t>
    </rPh>
    <rPh sb="138" eb="139">
      <t>テン</t>
    </rPh>
    <rPh sb="140" eb="142">
      <t>ヨウイン</t>
    </rPh>
    <rPh sb="146" eb="147">
      <t>カンガ</t>
    </rPh>
    <rPh sb="154" eb="157">
      <t>シゼンテキ</t>
    </rPh>
    <rPh sb="157" eb="159">
      <t>ヨウイン</t>
    </rPh>
    <rPh sb="162" eb="164">
      <t>ハツデン</t>
    </rPh>
    <rPh sb="164" eb="165">
      <t>リョウ</t>
    </rPh>
    <rPh sb="166" eb="168">
      <t>テイカ</t>
    </rPh>
    <rPh sb="170" eb="173">
      <t>タイヨウコウ</t>
    </rPh>
    <rPh sb="173" eb="175">
      <t>ハツデン</t>
    </rPh>
    <rPh sb="177" eb="180">
      <t>ゼンネンド</t>
    </rPh>
    <rPh sb="181" eb="182">
      <t>クラ</t>
    </rPh>
    <rPh sb="183" eb="185">
      <t>ハツデン</t>
    </rPh>
    <rPh sb="185" eb="186">
      <t>リョウ</t>
    </rPh>
    <rPh sb="187" eb="188">
      <t>ヤク</t>
    </rPh>
    <rPh sb="192" eb="194">
      <t>テイカ</t>
    </rPh>
    <rPh sb="197" eb="199">
      <t>ハツデン</t>
    </rPh>
    <rPh sb="200" eb="202">
      <t>ツウネン</t>
    </rPh>
    <rPh sb="203" eb="204">
      <t>オコナ</t>
    </rPh>
    <rPh sb="210" eb="213">
      <t>シゼンテキ</t>
    </rPh>
    <rPh sb="213" eb="215">
      <t>ヨウイン</t>
    </rPh>
    <rPh sb="218" eb="220">
      <t>ヘンドウ</t>
    </rPh>
    <rPh sb="221" eb="223">
      <t>キキ</t>
    </rPh>
    <rPh sb="223" eb="225">
      <t>レッカ</t>
    </rPh>
    <rPh sb="226" eb="228">
      <t>エイキョウ</t>
    </rPh>
    <rPh sb="232" eb="233">
      <t>カンガ</t>
    </rPh>
    <rPh sb="282" eb="284">
      <t>レイワ</t>
    </rPh>
    <rPh sb="285" eb="287">
      <t>ネンド</t>
    </rPh>
    <rPh sb="292" eb="294">
      <t>ゼンネン</t>
    </rPh>
    <rPh sb="294" eb="295">
      <t>ド</t>
    </rPh>
    <rPh sb="308" eb="310">
      <t>シヨウ</t>
    </rPh>
    <rPh sb="313" eb="315">
      <t>スイリョウ</t>
    </rPh>
    <rPh sb="316" eb="317">
      <t>スク</t>
    </rPh>
    <rPh sb="324" eb="326">
      <t>ヨウイン</t>
    </rPh>
    <rPh sb="330" eb="331">
      <t>カンガ</t>
    </rPh>
    <rPh sb="338" eb="341">
      <t>ショウヒゼイ</t>
    </rPh>
    <rPh sb="342" eb="344">
      <t>カクテイ</t>
    </rPh>
    <rPh sb="344" eb="346">
      <t>シンコク</t>
    </rPh>
    <rPh sb="349" eb="351">
      <t>シシュツ</t>
    </rPh>
    <rPh sb="352" eb="354">
      <t>ゾウカ</t>
    </rPh>
    <rPh sb="367" eb="369">
      <t>カクテイ</t>
    </rPh>
    <rPh sb="414" eb="417">
      <t>ショウヒゼイ</t>
    </rPh>
    <rPh sb="776" eb="778">
      <t>ニッシャ</t>
    </rPh>
    <rPh sb="778" eb="779">
      <t>リョウ</t>
    </rPh>
    <rPh sb="782" eb="783">
      <t>リョウ</t>
    </rPh>
    <rPh sb="786" eb="788">
      <t>ジャッカン</t>
    </rPh>
    <rPh sb="789" eb="791">
      <t>ヘンドウ</t>
    </rPh>
    <rPh sb="838" eb="840">
      <t>カイゼン</t>
    </rPh>
    <rPh sb="976" eb="978">
      <t>テイカ</t>
    </rPh>
    <rPh sb="985" eb="987">
      <t>シヒョウ</t>
    </rPh>
    <rPh sb="988" eb="990">
      <t>テイカ</t>
    </rPh>
    <rPh sb="1043" eb="1045">
      <t>カイゼン</t>
    </rPh>
    <rPh sb="1111" eb="1112">
      <t>キン</t>
    </rPh>
    <rPh sb="1180" eb="1182">
      <t>テイカ</t>
    </rPh>
    <phoneticPr fontId="5"/>
  </si>
  <si>
    <t xml:space="preserve">【設備利用率】
　太陽光発電は、全国平均と比べて日照時間が長いという地域特性に加え、包括的施設リース契約による適切な施設管理により、年間を通じて安定した運転ができている。設備利用率については、直近の５年間は15％前後で推移しており、平均値及び資源エネルギー庁が発表している太陽光発電（メガ）の設備利用率14％を上回っている。前年度と比較してわずかに指標が低下しているが、自然的要因による変動であると考えられる。
　小水力発電の設備利用率は、降水量が少なかったことにより、前年度よりも低下している。また、平均値及び資源エネルギー庁が発表している小水力発電の設備利用率60％を下回っているが、当該発電所は農業用水を使用しており、冬季（非かんがい期）の流水量が減少することが原因であると考えられる。冬季の水量減少は、計画当初から想定していたものであり、かんがい期には最大出力で運転できているため、順調に稼働しているといえる。
【修繕費比率】
　太陽光（機器等の修繕を含めた包括的リース契約を採用している）及び小水力発電ともに、修繕費を要すような大きな機器の故障や自然災害などがなかったことから、修繕費比率は0となっている。
【企業債残高対料金収入比率】
　本企業債は、小水力発電所の建設に係るもので、売電収入を償還財源としている。企業債残高対料金収入比率が平均値と比べて高い数値ではあるが、小水力の発電は順調に稼働しており、売電計画に基づき今後も企業債償還を進めていく予定であることから、長期間で見れば比率は減少していくものと思われる。
　なお、太陽光発電所の建設に要する初期投資については、企業債を活用せず、売電収入からリース料の一部として支払う契約としているため、企業債残高対料金収入比率が算出されていない。
【FIT収入割合】
　「1.　経営の状況について」にも記載したとおり本市の電気事業については、FIT制度を活用したものとなっており、全体及び発電型式別に見ても100％となっている。FIT制度の適用期間と太陽光発電の包括的施設リース契約の期間がともに20年間と同じであるため、事業経営上のリスクは低いものと考えられる。
　FIT制度の適用期間である20年間をひとつの目途としているため、20年経過後の事業運営については不明瞭な部分はあるが、今後の経営状況などから将来の費用対効果について検証しつつ、FIT制度の期間満了までには方針を示したいと考えている。
</t>
    <rPh sb="106" eb="108">
      <t>ゼンゴ</t>
    </rPh>
    <rPh sb="109" eb="111">
      <t>スイイ</t>
    </rPh>
    <rPh sb="162" eb="165">
      <t>ゼンネンド</t>
    </rPh>
    <rPh sb="166" eb="168">
      <t>ヒカク</t>
    </rPh>
    <rPh sb="174" eb="176">
      <t>シヒョウ</t>
    </rPh>
    <rPh sb="177" eb="179">
      <t>テイカ</t>
    </rPh>
    <rPh sb="185" eb="188">
      <t>シゼンテキ</t>
    </rPh>
    <rPh sb="188" eb="190">
      <t>ヨウイン</t>
    </rPh>
    <rPh sb="193" eb="195">
      <t>ヘンドウ</t>
    </rPh>
    <rPh sb="199" eb="200">
      <t>カンガ</t>
    </rPh>
    <rPh sb="220" eb="222">
      <t>コウスイ</t>
    </rPh>
    <rPh sb="222" eb="223">
      <t>リョウ</t>
    </rPh>
    <rPh sb="224" eb="225">
      <t>スク</t>
    </rPh>
    <rPh sb="235" eb="238">
      <t>ゼンネンド</t>
    </rPh>
    <rPh sb="241" eb="243">
      <t>テイカ</t>
    </rPh>
    <rPh sb="277" eb="279">
      <t>セツビ</t>
    </rPh>
    <rPh sb="286" eb="288">
      <t>シタマワ</t>
    </rPh>
    <rPh sb="294" eb="296">
      <t>トウガイ</t>
    </rPh>
    <rPh sb="296" eb="298">
      <t>ハツデン</t>
    </rPh>
    <rPh sb="298" eb="299">
      <t>ショ</t>
    </rPh>
    <rPh sb="315" eb="316">
      <t>ヒ</t>
    </rPh>
    <rPh sb="320" eb="321">
      <t>キ</t>
    </rPh>
    <rPh sb="327" eb="329">
      <t>ゲンショウ</t>
    </rPh>
    <rPh sb="334" eb="336">
      <t>ゲンイン</t>
    </rPh>
    <rPh sb="340" eb="341">
      <t>カンガ</t>
    </rPh>
    <rPh sb="377" eb="378">
      <t>キ</t>
    </rPh>
    <rPh sb="380" eb="382">
      <t>サイダイ</t>
    </rPh>
    <rPh sb="382" eb="384">
      <t>シュツリョク</t>
    </rPh>
    <rPh sb="385" eb="387">
      <t>ウンテン</t>
    </rPh>
    <rPh sb="395" eb="397">
      <t>ジュンチョウ</t>
    </rPh>
    <rPh sb="398" eb="400">
      <t>カドウ</t>
    </rPh>
    <rPh sb="604" eb="606">
      <t>カドウ</t>
    </rPh>
    <rPh sb="643" eb="646">
      <t>チョウキカン</t>
    </rPh>
    <rPh sb="647" eb="648">
      <t>ミ</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</si>
</sst>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103.4</c:v>
                </c:pt>
                <c:pt idx="1">
                  <c:v>98.4</c:v>
                </c:pt>
                <c:pt idx="2">
                  <c:v>111.4</c:v>
                </c:pt>
                <c:pt idx="3">
                  <c:v>98.8</c:v>
                </c:pt>
                <c:pt idx="4">
                  <c:v>97.6</c:v>
                </c:pt>
              </c:numCache>
            </c:numRef>
          </c:val>
          <c:extLst>
            <c:ext xmlns:c16="http://schemas.microsoft.com/office/drawing/2014/chart" uri="{C3380CC4-5D6E-409C-BE32-E72D297353CC}">
              <c16:uniqueId val="{00000000-2E1F-43A9-B7FB-61F7E2C7A27F}"/>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88.8</c:v>
                </c:pt>
                <c:pt idx="1">
                  <c:v>121.3</c:v>
                </c:pt>
                <c:pt idx="2">
                  <c:v>123.2</c:v>
                </c:pt>
                <c:pt idx="3">
                  <c:v>134.69999999999999</c:v>
                </c:pt>
                <c:pt idx="4">
                  <c:v>141.80000000000001</c:v>
                </c:pt>
              </c:numCache>
            </c:numRef>
          </c:val>
          <c:smooth val="0"/>
          <c:extLst>
            <c:ext xmlns:c16="http://schemas.microsoft.com/office/drawing/2014/chart" uri="{C3380CC4-5D6E-409C-BE32-E72D297353CC}">
              <c16:uniqueId val="{00000001-2E1F-43A9-B7FB-61F7E2C7A27F}"/>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E1F-43A9-B7FB-61F7E2C7A27F}"/>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9EC-47A0-9182-858CAA647910}"/>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74.2</c:v>
                </c:pt>
                <c:pt idx="1">
                  <c:v>86.8</c:v>
                </c:pt>
                <c:pt idx="2">
                  <c:v>83.6</c:v>
                </c:pt>
                <c:pt idx="3">
                  <c:v>82.6</c:v>
                </c:pt>
                <c:pt idx="4">
                  <c:v>83.2</c:v>
                </c:pt>
              </c:numCache>
            </c:numRef>
          </c:val>
          <c:smooth val="0"/>
          <c:extLst>
            <c:ext xmlns:c16="http://schemas.microsoft.com/office/drawing/2014/chart" uri="{C3380CC4-5D6E-409C-BE32-E72D297353CC}">
              <c16:uniqueId val="{00000001-19EC-47A0-9182-858CAA647910}"/>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#N/A</c:v>
                </c:pt>
                <c:pt idx="1">
                  <c:v>#N/A</c:v>
                </c:pt>
                <c:pt idx="2">
                  <c:v>22.5</c:v>
                </c:pt>
                <c:pt idx="3">
                  <c:v>58.3</c:v>
                </c:pt>
                <c:pt idx="4">
                  <c:v>51.5</c:v>
                </c:pt>
              </c:numCache>
            </c:numRef>
          </c:val>
          <c:extLst>
            <c:ext xmlns:c16="http://schemas.microsoft.com/office/drawing/2014/chart" uri="{C3380CC4-5D6E-409C-BE32-E72D297353CC}">
              <c16:uniqueId val="{00000000-6E2A-498A-A2B6-3E71443A61EB}"/>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61.6</c:v>
                </c:pt>
                <c:pt idx="1">
                  <c:v>57.7</c:v>
                </c:pt>
                <c:pt idx="2">
                  <c:v>57.6</c:v>
                </c:pt>
                <c:pt idx="3">
                  <c:v>60.4</c:v>
                </c:pt>
                <c:pt idx="4">
                  <c:v>54.1</c:v>
                </c:pt>
              </c:numCache>
            </c:numRef>
          </c:val>
          <c:smooth val="0"/>
          <c:extLst>
            <c:ext xmlns:c16="http://schemas.microsoft.com/office/drawing/2014/chart" uri="{C3380CC4-5D6E-409C-BE32-E72D297353CC}">
              <c16:uniqueId val="{00000001-6E2A-498A-A2B6-3E71443A61EB}"/>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#N/A</c:v>
                </c:pt>
                <c:pt idx="1">
                  <c:v>#N/A</c:v>
                </c:pt>
                <c:pt idx="2">
                  <c:v>0</c:v>
                </c:pt>
                <c:pt idx="3">
                  <c:v>0</c:v>
                </c:pt>
                <c:pt idx="4">
                  <c:v>0</c:v>
                </c:pt>
              </c:numCache>
            </c:numRef>
          </c:val>
          <c:extLst>
            <c:ext xmlns:c16="http://schemas.microsoft.com/office/drawing/2014/chart" uri="{C3380CC4-5D6E-409C-BE32-E72D297353CC}">
              <c16:uniqueId val="{00000000-391C-4598-AD5B-9CBE45545F3E}"/>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6.4</c:v>
                </c:pt>
                <c:pt idx="1">
                  <c:v>5.4</c:v>
                </c:pt>
                <c:pt idx="2">
                  <c:v>8.6999999999999993</c:v>
                </c:pt>
                <c:pt idx="3">
                  <c:v>14.9</c:v>
                </c:pt>
                <c:pt idx="4">
                  <c:v>16.2</c:v>
                </c:pt>
              </c:numCache>
            </c:numRef>
          </c:val>
          <c:smooth val="0"/>
          <c:extLst>
            <c:ext xmlns:c16="http://schemas.microsoft.com/office/drawing/2014/chart" uri="{C3380CC4-5D6E-409C-BE32-E72D297353CC}">
              <c16:uniqueId val="{00000001-391C-4598-AD5B-9CBE45545F3E}"/>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#N/A</c:v>
                </c:pt>
                <c:pt idx="1">
                  <c:v>#N/A</c:v>
                </c:pt>
                <c:pt idx="2">
                  <c:v>2909.1</c:v>
                </c:pt>
                <c:pt idx="3">
                  <c:v>1053.5</c:v>
                </c:pt>
                <c:pt idx="4">
                  <c:v>1107.8</c:v>
                </c:pt>
              </c:numCache>
            </c:numRef>
          </c:val>
          <c:extLst>
            <c:ext xmlns:c16="http://schemas.microsoft.com/office/drawing/2014/chart" uri="{C3380CC4-5D6E-409C-BE32-E72D297353CC}">
              <c16:uniqueId val="{00000000-165A-4B38-ABF2-1BB82C2D2DCC}"/>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390.3</c:v>
                </c:pt>
                <c:pt idx="1">
                  <c:v>394.9</c:v>
                </c:pt>
                <c:pt idx="2">
                  <c:v>375</c:v>
                </c:pt>
                <c:pt idx="3">
                  <c:v>314.5</c:v>
                </c:pt>
                <c:pt idx="4">
                  <c:v>302.8</c:v>
                </c:pt>
              </c:numCache>
            </c:numRef>
          </c:val>
          <c:smooth val="0"/>
          <c:extLst>
            <c:ext xmlns:c16="http://schemas.microsoft.com/office/drawing/2014/chart" uri="{C3380CC4-5D6E-409C-BE32-E72D297353CC}">
              <c16:uniqueId val="{00000001-165A-4B38-ABF2-1BB82C2D2DCC}"/>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432-4FF0-8B5C-2F60D4F00DB5}"/>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32-4FF0-8B5C-2F60D4F00DB5}"/>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#N/A</c:v>
                </c:pt>
                <c:pt idx="1">
                  <c:v>#N/A</c:v>
                </c:pt>
                <c:pt idx="2">
                  <c:v>100</c:v>
                </c:pt>
                <c:pt idx="3">
                  <c:v>100</c:v>
                </c:pt>
                <c:pt idx="4">
                  <c:v>100</c:v>
                </c:pt>
              </c:numCache>
            </c:numRef>
          </c:val>
          <c:extLst>
            <c:ext xmlns:c16="http://schemas.microsoft.com/office/drawing/2014/chart" uri="{C3380CC4-5D6E-409C-BE32-E72D297353CC}">
              <c16:uniqueId val="{00000000-902A-4133-9E2D-466EE80FFDC8}"/>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85.6</c:v>
                </c:pt>
                <c:pt idx="1">
                  <c:v>92</c:v>
                </c:pt>
                <c:pt idx="2">
                  <c:v>94.7</c:v>
                </c:pt>
                <c:pt idx="3">
                  <c:v>96</c:v>
                </c:pt>
                <c:pt idx="4">
                  <c:v>97.1</c:v>
                </c:pt>
              </c:numCache>
            </c:numRef>
          </c:val>
          <c:smooth val="0"/>
          <c:extLst>
            <c:ext xmlns:c16="http://schemas.microsoft.com/office/drawing/2014/chart" uri="{C3380CC4-5D6E-409C-BE32-E72D297353CC}">
              <c16:uniqueId val="{00000001-902A-4133-9E2D-466EE80FFDC8}"/>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059-49D4-853D-94BEEF8E36E4}"/>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59-49D4-853D-94BEEF8E36E4}"/>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A37-40F5-9B5A-7BCC5DC1FF1D}"/>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37-40F5-9B5A-7BCC5DC1FF1D}"/>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D8F-4A7F-9519-D18F615DE284}"/>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8F-4A7F-9519-D18F615DE284}"/>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392-4B60-BEA7-5CE70EF9A73D}"/>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92-4B60-BEA7-5CE70EF9A73D}"/>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181.4</c:v>
                </c:pt>
                <c:pt idx="1">
                  <c:v>179.9</c:v>
                </c:pt>
                <c:pt idx="2">
                  <c:v>195.3</c:v>
                </c:pt>
                <c:pt idx="3">
                  <c:v>222.8</c:v>
                </c:pt>
                <c:pt idx="4">
                  <c:v>210.9</c:v>
                </c:pt>
              </c:numCache>
            </c:numRef>
          </c:val>
          <c:extLst>
            <c:ext xmlns:c16="http://schemas.microsoft.com/office/drawing/2014/chart" uri="{C3380CC4-5D6E-409C-BE32-E72D297353CC}">
              <c16:uniqueId val="{00000000-BBDA-4129-A6F6-39BFE764BFC8}"/>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269.8</c:v>
                </c:pt>
                <c:pt idx="1">
                  <c:v>247.9</c:v>
                </c:pt>
                <c:pt idx="2">
                  <c:v>240.1</c:v>
                </c:pt>
                <c:pt idx="3">
                  <c:v>253.6</c:v>
                </c:pt>
                <c:pt idx="4">
                  <c:v>238</c:v>
                </c:pt>
              </c:numCache>
            </c:numRef>
          </c:val>
          <c:smooth val="0"/>
          <c:extLst>
            <c:ext xmlns:c16="http://schemas.microsoft.com/office/drawing/2014/chart" uri="{C3380CC4-5D6E-409C-BE32-E72D297353CC}">
              <c16:uniqueId val="{00000001-BBDA-4129-A6F6-39BFE764BFC8}"/>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BDA-4129-A6F6-39BFE764BFC8}"/>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0B2-4B69-96E6-BB6AB696AD49}"/>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B2-4B69-96E6-BB6AB696AD49}"/>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79C-4A09-9497-E5BF12BBCB12}"/>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9C-4A09-9497-E5BF12BBCB12}"/>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3D7-46E9-9066-2FB8042826A9}"/>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D7-46E9-9066-2FB8042826A9}"/>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9C7-4C15-8EC0-93935B5FA0EA}"/>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C7-4C15-8EC0-93935B5FA0EA}"/>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8BE-4CDD-8527-3C9E0EB7CE61}"/>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BE-4CDD-8527-3C9E0EB7CE61}"/>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057-497B-A0DA-89A47AEDDC5D}"/>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57-497B-A0DA-89A47AEDDC5D}"/>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15.9</c:v>
                </c:pt>
                <c:pt idx="1">
                  <c:v>15.7</c:v>
                </c:pt>
                <c:pt idx="2">
                  <c:v>15.9</c:v>
                </c:pt>
                <c:pt idx="3">
                  <c:v>15.1</c:v>
                </c:pt>
                <c:pt idx="4">
                  <c:v>14.9</c:v>
                </c:pt>
              </c:numCache>
            </c:numRef>
          </c:val>
          <c:extLst>
            <c:ext xmlns:c16="http://schemas.microsoft.com/office/drawing/2014/chart" uri="{C3380CC4-5D6E-409C-BE32-E72D297353CC}">
              <c16:uniqueId val="{00000000-5C1C-4C41-9A26-8AB32D7AB53D}"/>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14.5</c:v>
                </c:pt>
                <c:pt idx="1">
                  <c:v>14.9</c:v>
                </c:pt>
                <c:pt idx="2">
                  <c:v>15.3</c:v>
                </c:pt>
                <c:pt idx="3">
                  <c:v>14.9</c:v>
                </c:pt>
                <c:pt idx="4">
                  <c:v>14.9</c:v>
                </c:pt>
              </c:numCache>
            </c:numRef>
          </c:val>
          <c:smooth val="0"/>
          <c:extLst>
            <c:ext xmlns:c16="http://schemas.microsoft.com/office/drawing/2014/chart" uri="{C3380CC4-5D6E-409C-BE32-E72D297353CC}">
              <c16:uniqueId val="{00000001-5C1C-4C41-9A26-8AB32D7AB53D}"/>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E374-41C8-BCA8-CAA72A50AC5E}"/>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0.3</c:v>
                </c:pt>
                <c:pt idx="1">
                  <c:v>0.3</c:v>
                </c:pt>
                <c:pt idx="2">
                  <c:v>0.7</c:v>
                </c:pt>
                <c:pt idx="3">
                  <c:v>0.4</c:v>
                </c:pt>
                <c:pt idx="4">
                  <c:v>1.8</c:v>
                </c:pt>
              </c:numCache>
            </c:numRef>
          </c:val>
          <c:smooth val="0"/>
          <c:extLst>
            <c:ext xmlns:c16="http://schemas.microsoft.com/office/drawing/2014/chart" uri="{C3380CC4-5D6E-409C-BE32-E72D297353CC}">
              <c16:uniqueId val="{00000001-E374-41C8-BCA8-CAA72A50AC5E}"/>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17F-42A3-BF07-9544888B64A2}"/>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189.5</c:v>
                </c:pt>
                <c:pt idx="1">
                  <c:v>172</c:v>
                </c:pt>
                <c:pt idx="2">
                  <c:v>151.69999999999999</c:v>
                </c:pt>
                <c:pt idx="3">
                  <c:v>138.1</c:v>
                </c:pt>
                <c:pt idx="4">
                  <c:v>125.8</c:v>
                </c:pt>
              </c:numCache>
            </c:numRef>
          </c:val>
          <c:smooth val="0"/>
          <c:extLst>
            <c:ext xmlns:c16="http://schemas.microsoft.com/office/drawing/2014/chart" uri="{C3380CC4-5D6E-409C-BE32-E72D297353CC}">
              <c16:uniqueId val="{00000001-F17F-42A3-BF07-9544888B64A2}"/>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197-4040-B26D-7312D8064483}"/>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97-4040-B26D-7312D8064483}"/>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19A-479D-BEAF-F3DF037E2658}"/>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9A-479D-BEAF-F3DF037E2658}"/>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119A-479D-BEAF-F3DF037E2658}"/>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3AF-4B00-8D06-27FE0F816CC7}"/>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98.7</c:v>
                </c:pt>
                <c:pt idx="1">
                  <c:v>98.2</c:v>
                </c:pt>
                <c:pt idx="2">
                  <c:v>98.7</c:v>
                </c:pt>
                <c:pt idx="3">
                  <c:v>98.8</c:v>
                </c:pt>
                <c:pt idx="4">
                  <c:v>98.9</c:v>
                </c:pt>
              </c:numCache>
            </c:numRef>
          </c:val>
          <c:smooth val="0"/>
          <c:extLst>
            <c:ext xmlns:c16="http://schemas.microsoft.com/office/drawing/2014/chart" uri="{C3380CC4-5D6E-409C-BE32-E72D297353CC}">
              <c16:uniqueId val="{00000001-93AF-4B00-8D06-27FE0F816CC7}"/>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38940.300000000003</c:v>
                </c:pt>
                <c:pt idx="1">
                  <c:v>42156.6</c:v>
                </c:pt>
                <c:pt idx="2">
                  <c:v>37910.800000000003</c:v>
                </c:pt>
                <c:pt idx="3">
                  <c:v>40185.800000000003</c:v>
                </c:pt>
                <c:pt idx="4">
                  <c:v>39117.599999999999</c:v>
                </c:pt>
              </c:numCache>
            </c:numRef>
          </c:val>
          <c:extLst>
            <c:ext xmlns:c16="http://schemas.microsoft.com/office/drawing/2014/chart" uri="{C3380CC4-5D6E-409C-BE32-E72D297353CC}">
              <c16:uniqueId val="{00000000-1324-4735-98AB-306D93F2AD42}"/>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22847.9</c:v>
                </c:pt>
                <c:pt idx="1">
                  <c:v>19199</c:v>
                </c:pt>
                <c:pt idx="2">
                  <c:v>19863.5</c:v>
                </c:pt>
                <c:pt idx="3">
                  <c:v>19066.3</c:v>
                </c:pt>
                <c:pt idx="4">
                  <c:v>18998.7</c:v>
                </c:pt>
              </c:numCache>
            </c:numRef>
          </c:val>
          <c:smooth val="0"/>
          <c:extLst>
            <c:ext xmlns:c16="http://schemas.microsoft.com/office/drawing/2014/chart" uri="{C3380CC4-5D6E-409C-BE32-E72D297353CC}">
              <c16:uniqueId val="{00000001-1324-4735-98AB-306D93F2AD42}"/>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3811</c:v>
                </c:pt>
                <c:pt idx="1">
                  <c:v>2849</c:v>
                </c:pt>
                <c:pt idx="2">
                  <c:v>29794</c:v>
                </c:pt>
                <c:pt idx="3">
                  <c:v>21679</c:v>
                </c:pt>
                <c:pt idx="4">
                  <c:v>20084</c:v>
                </c:pt>
              </c:numCache>
            </c:numRef>
          </c:val>
          <c:extLst>
            <c:ext xmlns:c16="http://schemas.microsoft.com/office/drawing/2014/chart" uri="{C3380CC4-5D6E-409C-BE32-E72D297353CC}">
              <c16:uniqueId val="{00000000-CF10-43E6-A5F7-12BCEC3DE1F4}"/>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2390</c:v>
                </c:pt>
                <c:pt idx="1">
                  <c:v>32739</c:v>
                </c:pt>
                <c:pt idx="2">
                  <c:v>34140</c:v>
                </c:pt>
                <c:pt idx="3">
                  <c:v>33434</c:v>
                </c:pt>
                <c:pt idx="4">
                  <c:v>36820</c:v>
                </c:pt>
              </c:numCache>
            </c:numRef>
          </c:val>
          <c:smooth val="0"/>
          <c:extLst>
            <c:ext xmlns:c16="http://schemas.microsoft.com/office/drawing/2014/chart" uri="{C3380CC4-5D6E-409C-BE32-E72D297353CC}">
              <c16:uniqueId val="{00000001-CF10-43E6-A5F7-12BCEC3DE1F4}"/>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15.9</c:v>
                </c:pt>
                <c:pt idx="1">
                  <c:v>15.7</c:v>
                </c:pt>
                <c:pt idx="2">
                  <c:v>16.600000000000001</c:v>
                </c:pt>
                <c:pt idx="3">
                  <c:v>19.5</c:v>
                </c:pt>
                <c:pt idx="4">
                  <c:v>18.600000000000001</c:v>
                </c:pt>
              </c:numCache>
            </c:numRef>
          </c:val>
          <c:extLst>
            <c:ext xmlns:c16="http://schemas.microsoft.com/office/drawing/2014/chart" uri="{C3380CC4-5D6E-409C-BE32-E72D297353CC}">
              <c16:uniqueId val="{00000000-D537-4E59-833D-1E7DD613E864}"/>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36.4</c:v>
                </c:pt>
                <c:pt idx="1">
                  <c:v>31.6</c:v>
                </c:pt>
                <c:pt idx="2">
                  <c:v>31.6</c:v>
                </c:pt>
                <c:pt idx="3">
                  <c:v>30.1</c:v>
                </c:pt>
                <c:pt idx="4">
                  <c:v>30.3</c:v>
                </c:pt>
              </c:numCache>
            </c:numRef>
          </c:val>
          <c:smooth val="0"/>
          <c:extLst>
            <c:ext xmlns:c16="http://schemas.microsoft.com/office/drawing/2014/chart" uri="{C3380CC4-5D6E-409C-BE32-E72D297353CC}">
              <c16:uniqueId val="{00000001-D537-4E59-833D-1E7DD613E864}"/>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4E2A-4D0D-AD47-8F4F32B1C444}"/>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8.3000000000000007</c:v>
                </c:pt>
                <c:pt idx="1">
                  <c:v>7.1</c:v>
                </c:pt>
                <c:pt idx="2">
                  <c:v>7.3</c:v>
                </c:pt>
                <c:pt idx="3">
                  <c:v>5.3</c:v>
                </c:pt>
                <c:pt idx="4">
                  <c:v>6.4</c:v>
                </c:pt>
              </c:numCache>
            </c:numRef>
          </c:val>
          <c:smooth val="0"/>
          <c:extLst>
            <c:ext xmlns:c16="http://schemas.microsoft.com/office/drawing/2014/chart" uri="{C3380CC4-5D6E-409C-BE32-E72D297353CC}">
              <c16:uniqueId val="{00000001-4E2A-4D0D-AD47-8F4F32B1C444}"/>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0</c:v>
                </c:pt>
                <c:pt idx="1">
                  <c:v>0</c:v>
                </c:pt>
                <c:pt idx="2">
                  <c:v>321.8</c:v>
                </c:pt>
                <c:pt idx="3">
                  <c:v>266.89999999999998</c:v>
                </c:pt>
                <c:pt idx="4">
                  <c:v>262.2</c:v>
                </c:pt>
              </c:numCache>
            </c:numRef>
          </c:val>
          <c:extLst>
            <c:ext xmlns:c16="http://schemas.microsoft.com/office/drawing/2014/chart" uri="{C3380CC4-5D6E-409C-BE32-E72D297353CC}">
              <c16:uniqueId val="{00000000-4A06-422E-B384-44732D6F93A9}"/>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110.5</c:v>
                </c:pt>
                <c:pt idx="1">
                  <c:v>156.5</c:v>
                </c:pt>
                <c:pt idx="2">
                  <c:v>157.6</c:v>
                </c:pt>
                <c:pt idx="3">
                  <c:v>173.7</c:v>
                </c:pt>
                <c:pt idx="4">
                  <c:v>160.19999999999999</c:v>
                </c:pt>
              </c:numCache>
            </c:numRef>
          </c:val>
          <c:smooth val="0"/>
          <c:extLst>
            <c:ext xmlns:c16="http://schemas.microsoft.com/office/drawing/2014/chart" uri="{C3380CC4-5D6E-409C-BE32-E72D297353CC}">
              <c16:uniqueId val="{00000001-4A06-422E-B384-44732D6F93A9}"/>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5CA-4020-ACD3-50EB4192C443}"/>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CA-4020-ACD3-50EB4192C443}"/>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 Id="rId54" Type="http://schemas.openxmlformats.org/officeDocument/2006/relationships/image" Target="../media/image24.emf"/><Relationship Id="rId1" Type="http://schemas.openxmlformats.org/officeDocument/2006/relationships/chart" Target="../charts/chart1.xml"/><Relationship Id="rId6" Type="http://schemas.openxmlformats.org/officeDocument/2006/relationships/chart" Target="../charts/chart6.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4.emf"/><Relationship Id="rId13" Type="http://schemas.openxmlformats.org/officeDocument/2006/relationships/image" Target="../media/image39.emf"/><Relationship Id="rId18" Type="http://schemas.openxmlformats.org/officeDocument/2006/relationships/image" Target="../media/image44.emf"/><Relationship Id="rId26" Type="http://schemas.openxmlformats.org/officeDocument/2006/relationships/image" Target="../media/image52.emf"/><Relationship Id="rId3" Type="http://schemas.openxmlformats.org/officeDocument/2006/relationships/image" Target="../media/image29.emf"/><Relationship Id="rId21" Type="http://schemas.openxmlformats.org/officeDocument/2006/relationships/image" Target="../media/image47.emf"/><Relationship Id="rId7" Type="http://schemas.openxmlformats.org/officeDocument/2006/relationships/image" Target="../media/image33.emf"/><Relationship Id="rId12" Type="http://schemas.openxmlformats.org/officeDocument/2006/relationships/image" Target="../media/image38.emf"/><Relationship Id="rId17" Type="http://schemas.openxmlformats.org/officeDocument/2006/relationships/image" Target="../media/image43.emf"/><Relationship Id="rId25" Type="http://schemas.openxmlformats.org/officeDocument/2006/relationships/image" Target="../media/image51.emf"/><Relationship Id="rId2" Type="http://schemas.openxmlformats.org/officeDocument/2006/relationships/image" Target="../media/image28.emf"/><Relationship Id="rId16" Type="http://schemas.openxmlformats.org/officeDocument/2006/relationships/image" Target="../media/image42.emf"/><Relationship Id="rId20" Type="http://schemas.openxmlformats.org/officeDocument/2006/relationships/image" Target="../media/image46.emf"/><Relationship Id="rId1" Type="http://schemas.openxmlformats.org/officeDocument/2006/relationships/image" Target="../media/image27.emf"/><Relationship Id="rId6" Type="http://schemas.openxmlformats.org/officeDocument/2006/relationships/image" Target="../media/image32.emf"/><Relationship Id="rId11" Type="http://schemas.openxmlformats.org/officeDocument/2006/relationships/image" Target="../media/image37.emf"/><Relationship Id="rId24" Type="http://schemas.openxmlformats.org/officeDocument/2006/relationships/image" Target="../media/image50.emf"/><Relationship Id="rId5" Type="http://schemas.openxmlformats.org/officeDocument/2006/relationships/image" Target="../media/image31.emf"/><Relationship Id="rId15" Type="http://schemas.openxmlformats.org/officeDocument/2006/relationships/image" Target="../media/image41.emf"/><Relationship Id="rId23" Type="http://schemas.openxmlformats.org/officeDocument/2006/relationships/image" Target="../media/image49.emf"/><Relationship Id="rId10" Type="http://schemas.openxmlformats.org/officeDocument/2006/relationships/image" Target="../media/image36.emf"/><Relationship Id="rId19" Type="http://schemas.openxmlformats.org/officeDocument/2006/relationships/image" Target="../media/image45.emf"/><Relationship Id="rId4" Type="http://schemas.openxmlformats.org/officeDocument/2006/relationships/image" Target="../media/image30.emf"/><Relationship Id="rId9" Type="http://schemas.openxmlformats.org/officeDocument/2006/relationships/image" Target="../media/image35.emf"/><Relationship Id="rId14" Type="http://schemas.openxmlformats.org/officeDocument/2006/relationships/image" Target="../media/image40.emf"/><Relationship Id="rId22" Type="http://schemas.openxmlformats.org/officeDocument/2006/relationships/image" Target="../media/image48.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（最大出力合計2,321kW）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（最大出力合計236kW）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（最大出力合計2,085kW）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350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350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350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350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350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350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350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350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350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351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351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3512"/>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3513"/>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3514"/>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3515"/>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3516"/>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3517"/>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3518"/>
                </a:ext>
              </a:extLst>
            </xdr:cNvPicPr>
          </xdr:nvPicPr>
          <xdr:blipFill>
            <a:blip xmlns:r="http://schemas.openxmlformats.org/officeDocument/2006/relationships" r:embed="rId44"/>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3519"/>
                </a:ext>
              </a:extLst>
            </xdr:cNvPicPr>
          </xdr:nvPicPr>
          <xdr:blipFill>
            <a:blip xmlns:r="http://schemas.openxmlformats.org/officeDocument/2006/relationships" r:embed="rId48"/>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3520"/>
                </a:ext>
              </a:extLst>
            </xdr:cNvPicPr>
          </xdr:nvPicPr>
          <xdr:blipFill>
            <a:blip xmlns:r="http://schemas.openxmlformats.org/officeDocument/2006/relationships" r:embed="rId49"/>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3521"/>
                </a:ext>
              </a:extLst>
            </xdr:cNvPicPr>
          </xdr:nvPicPr>
          <xdr:blipFill>
            <a:blip xmlns:r="http://schemas.openxmlformats.org/officeDocument/2006/relationships" r:embed="rId48"/>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3522"/>
                </a:ext>
              </a:extLst>
            </xdr:cNvPicPr>
          </xdr:nvPicPr>
          <xdr:blipFill>
            <a:blip xmlns:r="http://schemas.openxmlformats.org/officeDocument/2006/relationships" r:embed="rId48"/>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3523"/>
                </a:ext>
              </a:extLst>
            </xdr:cNvPicPr>
          </xdr:nvPicPr>
          <xdr:blipFill>
            <a:blip xmlns:r="http://schemas.openxmlformats.org/officeDocument/2006/relationships" r:embed="rId48"/>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3524"/>
                </a:ext>
              </a:extLst>
            </xdr:cNvPicPr>
          </xdr:nvPicPr>
          <xdr:blipFill>
            <a:blip xmlns:r="http://schemas.openxmlformats.org/officeDocument/2006/relationships" r:embed="rId48"/>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3525"/>
                </a:ext>
              </a:extLst>
            </xdr:cNvPicPr>
          </xdr:nvPicPr>
          <xdr:blipFill>
            <a:blip xmlns:r="http://schemas.openxmlformats.org/officeDocument/2006/relationships" r:embed="rId50"/>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3526"/>
                </a:ext>
              </a:extLst>
            </xdr:cNvPicPr>
          </xdr:nvPicPr>
          <xdr:blipFill>
            <a:blip xmlns:r="http://schemas.openxmlformats.org/officeDocument/2006/relationships" r:embed="rId5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3527"/>
                </a:ext>
              </a:extLst>
            </xdr:cNvPicPr>
          </xdr:nvPicPr>
          <xdr:blipFill>
            <a:blip xmlns:r="http://schemas.openxmlformats.org/officeDocument/2006/relationships" r:embed="rId52"/>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3528"/>
                </a:ext>
              </a:extLst>
            </xdr:cNvPicPr>
          </xdr:nvPicPr>
          <xdr:blipFill>
            <a:blip xmlns:r="http://schemas.openxmlformats.org/officeDocument/2006/relationships" r:embed="rId53"/>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3529"/>
                </a:ext>
              </a:extLst>
            </xdr:cNvPicPr>
          </xdr:nvPicPr>
          <xdr:blipFill>
            <a:blip xmlns:r="http://schemas.openxmlformats.org/officeDocument/2006/relationships" r:embed="rId48"/>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3530"/>
                </a:ext>
              </a:extLst>
            </xdr:cNvPicPr>
          </xdr:nvPicPr>
          <xdr:blipFill>
            <a:blip xmlns:r="http://schemas.openxmlformats.org/officeDocument/2006/relationships" r:embed="rId54"/>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3531"/>
                </a:ext>
              </a:extLst>
            </xdr:cNvPicPr>
          </xdr:nvPicPr>
          <xdr:blipFill>
            <a:blip xmlns:r="http://schemas.openxmlformats.org/officeDocument/2006/relationships" r:embed="rId55"/>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3532"/>
                </a:ext>
              </a:extLst>
            </xdr:cNvPicPr>
          </xdr:nvPicPr>
          <xdr:blipFill>
            <a:blip xmlns:r="http://schemas.openxmlformats.org/officeDocument/2006/relationships" r:embed="rId55"/>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3533"/>
                </a:ext>
              </a:extLst>
            </xdr:cNvPicPr>
          </xdr:nvPicPr>
          <xdr:blipFill>
            <a:blip xmlns:r="http://schemas.openxmlformats.org/officeDocument/2006/relationships" r:embed="rId55"/>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3534"/>
                </a:ext>
              </a:extLst>
            </xdr:cNvPicPr>
          </xdr:nvPicPr>
          <xdr:blipFill>
            <a:blip xmlns:r="http://schemas.openxmlformats.org/officeDocument/2006/relationships" r:embed="rId55"/>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3535"/>
                </a:ext>
              </a:extLst>
            </xdr:cNvPicPr>
          </xdr:nvPicPr>
          <xdr:blipFill>
            <a:blip xmlns:r="http://schemas.openxmlformats.org/officeDocument/2006/relationships" r:embed="rId55"/>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3536"/>
                </a:ext>
              </a:extLst>
            </xdr:cNvPicPr>
          </xdr:nvPicPr>
          <xdr:blipFill>
            <a:blip xmlns:r="http://schemas.openxmlformats.org/officeDocument/2006/relationships" r:embed="rId55"/>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3537"/>
                </a:ext>
              </a:extLst>
            </xdr:cNvPicPr>
          </xdr:nvPicPr>
          <xdr:blipFill>
            <a:blip xmlns:r="http://schemas.openxmlformats.org/officeDocument/2006/relationships" r:embed="rId55"/>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3538"/>
                </a:ext>
              </a:extLst>
            </xdr:cNvPicPr>
          </xdr:nvPicPr>
          <xdr:blipFill>
            <a:blip xmlns:r="http://schemas.openxmlformats.org/officeDocument/2006/relationships" r:embed="rId55"/>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3539"/>
                </a:ext>
              </a:extLst>
            </xdr:cNvPicPr>
          </xdr:nvPicPr>
          <xdr:blipFill>
            <a:blip xmlns:r="http://schemas.openxmlformats.org/officeDocument/2006/relationships" r:embed="rId55"/>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3540"/>
                </a:ext>
              </a:extLst>
            </xdr:cNvPicPr>
          </xdr:nvPicPr>
          <xdr:blipFill>
            <a:blip xmlns:r="http://schemas.openxmlformats.org/officeDocument/2006/relationships" r:embed="rId55"/>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3541"/>
                </a:ext>
              </a:extLst>
            </xdr:cNvPicPr>
          </xdr:nvPicPr>
          <xdr:blipFill>
            <a:blip xmlns:r="http://schemas.openxmlformats.org/officeDocument/2006/relationships" r:embed="rId55"/>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3542"/>
                </a:ext>
              </a:extLst>
            </xdr:cNvPicPr>
          </xdr:nvPicPr>
          <xdr:blipFill>
            <a:blip xmlns:r="http://schemas.openxmlformats.org/officeDocument/2006/relationships" r:embed="rId55"/>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3543"/>
                </a:ext>
              </a:extLst>
            </xdr:cNvPicPr>
          </xdr:nvPicPr>
          <xdr:blipFill>
            <a:blip xmlns:r="http://schemas.openxmlformats.org/officeDocument/2006/relationships" r:embed="rId56"/>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3544"/>
                </a:ext>
              </a:extLst>
            </xdr:cNvPicPr>
          </xdr:nvPicPr>
          <xdr:blipFill>
            <a:blip xmlns:r="http://schemas.openxmlformats.org/officeDocument/2006/relationships" r:embed="rId56"/>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Z1" zoomScale="70" zoomScaleNormal="70" workbookViewId="0">
      <selection activeCell="AL1" sqref="AL1"/>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群馬県　前橋市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268</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f>データ!M6</f>
        <v>1</v>
      </c>
      <c r="C5" s="188"/>
      <c r="D5" s="188"/>
      <c r="E5" s="188"/>
      <c r="F5" s="168" t="str">
        <f>データ!N6</f>
        <v>-</v>
      </c>
      <c r="G5" s="168"/>
      <c r="H5" s="168"/>
      <c r="I5" s="168"/>
      <c r="J5" s="168" t="str">
        <f>データ!O6</f>
        <v>-</v>
      </c>
      <c r="K5" s="168"/>
      <c r="L5" s="168"/>
      <c r="M5" s="168"/>
      <c r="N5" s="168">
        <f>データ!P6</f>
        <v>5</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131</v>
      </c>
      <c r="G7" s="170"/>
      <c r="H7" s="170"/>
      <c r="I7" s="170"/>
      <c r="J7" s="171" t="s">
        <v>131</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133</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t="str">
        <f>データ!B10</f>
        <v>H28</v>
      </c>
      <c r="G11" s="165"/>
      <c r="H11" s="164" t="str">
        <f>データ!C10</f>
        <v>H29</v>
      </c>
      <c r="I11" s="165"/>
      <c r="J11" s="164" t="str">
        <f>データ!D10</f>
        <v>H30</v>
      </c>
      <c r="K11" s="165"/>
      <c r="L11" s="164" t="str">
        <f>データ!E10</f>
        <v>R01</v>
      </c>
      <c r="M11" s="165"/>
      <c r="N11" s="164" t="str">
        <f>データ!F10</f>
        <v>R02</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t="str">
        <f>データ!W6</f>
        <v>-</v>
      </c>
      <c r="G12" s="151"/>
      <c r="H12" s="150" t="str">
        <f>データ!X6</f>
        <v>-</v>
      </c>
      <c r="I12" s="151"/>
      <c r="J12" s="150">
        <f>データ!Y6</f>
        <v>466</v>
      </c>
      <c r="K12" s="151"/>
      <c r="L12" s="150">
        <f>データ!Z6</f>
        <v>1209</v>
      </c>
      <c r="M12" s="151"/>
      <c r="N12" s="152">
        <f>データ!AA6</f>
        <v>1065</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f>データ!AL6</f>
        <v>2900</v>
      </c>
      <c r="G15" s="143"/>
      <c r="H15" s="143">
        <f>データ!AM6</f>
        <v>2873</v>
      </c>
      <c r="I15" s="143"/>
      <c r="J15" s="143">
        <f>データ!AN6</f>
        <v>2908</v>
      </c>
      <c r="K15" s="143"/>
      <c r="L15" s="143">
        <f>データ!AO6</f>
        <v>2769</v>
      </c>
      <c r="M15" s="143"/>
      <c r="N15" s="144">
        <f>データ!AP6</f>
        <v>2726</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2900</v>
      </c>
      <c r="G16" s="146"/>
      <c r="H16" s="146">
        <f>データ!AR6</f>
        <v>2873</v>
      </c>
      <c r="I16" s="146"/>
      <c r="J16" s="146">
        <f>データ!AS6</f>
        <v>3374</v>
      </c>
      <c r="K16" s="146"/>
      <c r="L16" s="146">
        <f>データ!AT6</f>
        <v>3978</v>
      </c>
      <c r="M16" s="146"/>
      <c r="N16" s="138">
        <f>データ!AU6</f>
        <v>3791</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t="str">
        <f>データ!AV6</f>
        <v>-</v>
      </c>
      <c r="G19" s="136"/>
      <c r="H19" s="136"/>
      <c r="I19" s="136">
        <f>データ!AW6</f>
        <v>131546</v>
      </c>
      <c r="J19" s="136"/>
      <c r="K19" s="136"/>
      <c r="L19" s="136">
        <f>データ!AX6</f>
        <v>131546</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269</v>
      </c>
      <c r="AL40" s="113"/>
      <c r="AM40" s="113"/>
      <c r="AN40" s="113"/>
      <c r="AO40" s="113"/>
      <c r="AP40" s="113"/>
      <c r="AQ40" s="114"/>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267</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（最大出力合計2,321kW）</v>
      </c>
      <c r="D123" s="5" t="str">
        <f>データ!EX9</f>
        <v>（最大出力合計236kW）</v>
      </c>
      <c r="E123" s="5" t="str">
        <f>データ!GW9</f>
        <v>（最大出力合計-kW）</v>
      </c>
      <c r="F123" s="5" t="str">
        <f>データ!IV9</f>
        <v>（最大出力合計-kW）</v>
      </c>
      <c r="G123" s="5" t="str">
        <f>データ!KU9</f>
        <v>（最大出力合計2,085kW）</v>
      </c>
    </row>
  </sheetData>
  <sheetProtection algorithmName="SHA-512" hashValue="5/pf4nmkaphW1qloD0Hy9oKNQ73yfnUoHEw0TQ0wwEkCk079XV8UXUe8SPAgdfg0n7OXzOhw5da34sfn8y1EIw==" saltValue="pE/QB95Pj64tkX1kAJsCXg=="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4" x14ac:dyDescent="0.15">
      <c r="A6" s="49" t="s">
        <v>118</v>
      </c>
      <c r="B6" s="67" t="str">
        <f>B7</f>
        <v>2020</v>
      </c>
      <c r="C6" s="67" t="str">
        <f t="shared" ref="C6:AX6" si="6">C7</f>
        <v>102016</v>
      </c>
      <c r="D6" s="67" t="str">
        <f t="shared" si="6"/>
        <v>47</v>
      </c>
      <c r="E6" s="67" t="str">
        <f t="shared" si="6"/>
        <v>04</v>
      </c>
      <c r="F6" s="67" t="str">
        <f t="shared" si="6"/>
        <v>0</v>
      </c>
      <c r="G6" s="67" t="str">
        <f t="shared" si="6"/>
        <v>000</v>
      </c>
      <c r="H6" s="67" t="str">
        <f t="shared" si="6"/>
        <v>群馬県　前橋市</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f t="shared" si="6"/>
        <v>5</v>
      </c>
      <c r="Q6" s="69" t="str">
        <f t="shared" si="6"/>
        <v>-</v>
      </c>
      <c r="R6" s="70" t="str">
        <f>R7</f>
        <v>令和15年6月19日　富士見図書館太陽光発電</v>
      </c>
      <c r="S6" s="71" t="str">
        <f t="shared" si="6"/>
        <v>令和15年6月19日　富士見図書館太陽光発電</v>
      </c>
      <c r="T6" s="67" t="str">
        <f t="shared" si="6"/>
        <v>無</v>
      </c>
      <c r="U6" s="71" t="str">
        <f t="shared" si="6"/>
        <v>東京電力株式会社</v>
      </c>
      <c r="V6" s="68" t="str">
        <f t="shared" si="6"/>
        <v>-</v>
      </c>
      <c r="W6" s="69" t="str">
        <f>W7</f>
        <v>-</v>
      </c>
      <c r="X6" s="69" t="str">
        <f t="shared" si="6"/>
        <v>-</v>
      </c>
      <c r="Y6" s="69">
        <f t="shared" si="6"/>
        <v>466</v>
      </c>
      <c r="Z6" s="69">
        <f t="shared" si="6"/>
        <v>1209</v>
      </c>
      <c r="AA6" s="69">
        <f t="shared" si="6"/>
        <v>1065</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2900</v>
      </c>
      <c r="AM6" s="69">
        <f t="shared" si="6"/>
        <v>2873</v>
      </c>
      <c r="AN6" s="69">
        <f t="shared" si="6"/>
        <v>2908</v>
      </c>
      <c r="AO6" s="69">
        <f t="shared" si="6"/>
        <v>2769</v>
      </c>
      <c r="AP6" s="69">
        <f t="shared" si="6"/>
        <v>2726</v>
      </c>
      <c r="AQ6" s="69">
        <f t="shared" si="6"/>
        <v>2900</v>
      </c>
      <c r="AR6" s="69">
        <f t="shared" si="6"/>
        <v>2873</v>
      </c>
      <c r="AS6" s="69">
        <f t="shared" si="6"/>
        <v>3374</v>
      </c>
      <c r="AT6" s="69">
        <f t="shared" si="6"/>
        <v>3978</v>
      </c>
      <c r="AU6" s="69">
        <f t="shared" si="6"/>
        <v>3791</v>
      </c>
      <c r="AV6" s="69" t="str">
        <f t="shared" si="6"/>
        <v>-</v>
      </c>
      <c r="AW6" s="69">
        <f t="shared" si="6"/>
        <v>131546</v>
      </c>
      <c r="AX6" s="69">
        <f t="shared" si="6"/>
        <v>131546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119</v>
      </c>
      <c r="C7" s="77" t="s">
        <v>120</v>
      </c>
      <c r="D7" s="77" t="s">
        <v>121</v>
      </c>
      <c r="E7" s="77" t="s">
        <v>122</v>
      </c>
      <c r="F7" s="77" t="s">
        <v>123</v>
      </c>
      <c r="G7" s="77" t="s">
        <v>124</v>
      </c>
      <c r="H7" s="77" t="s">
        <v>125</v>
      </c>
      <c r="I7" s="77" t="s">
        <v>126</v>
      </c>
      <c r="J7" s="77" t="s">
        <v>127</v>
      </c>
      <c r="K7" s="77" t="s">
        <v>128</v>
      </c>
      <c r="L7" s="78" t="s">
        <v>129</v>
      </c>
      <c r="M7" s="79">
        <v>1</v>
      </c>
      <c r="N7" s="79" t="s">
        <v>130</v>
      </c>
      <c r="O7" s="80" t="s">
        <v>130</v>
      </c>
      <c r="P7" s="80">
        <v>5</v>
      </c>
      <c r="Q7" s="80" t="s">
        <v>130</v>
      </c>
      <c r="R7" s="81" t="s">
        <v>131</v>
      </c>
      <c r="S7" s="81" t="s">
        <v>131</v>
      </c>
      <c r="T7" s="82" t="s">
        <v>132</v>
      </c>
      <c r="U7" s="81" t="s">
        <v>133</v>
      </c>
      <c r="V7" s="78" t="s">
        <v>130</v>
      </c>
      <c r="W7" s="80" t="s">
        <v>130</v>
      </c>
      <c r="X7" s="80" t="s">
        <v>130</v>
      </c>
      <c r="Y7" s="80">
        <v>466</v>
      </c>
      <c r="Z7" s="80">
        <v>1209</v>
      </c>
      <c r="AA7" s="80">
        <v>1065</v>
      </c>
      <c r="AB7" s="80" t="s">
        <v>130</v>
      </c>
      <c r="AC7" s="80" t="s">
        <v>130</v>
      </c>
      <c r="AD7" s="80" t="s">
        <v>130</v>
      </c>
      <c r="AE7" s="80" t="s">
        <v>130</v>
      </c>
      <c r="AF7" s="80" t="s">
        <v>130</v>
      </c>
      <c r="AG7" s="80" t="s">
        <v>130</v>
      </c>
      <c r="AH7" s="80" t="s">
        <v>130</v>
      </c>
      <c r="AI7" s="80" t="s">
        <v>130</v>
      </c>
      <c r="AJ7" s="80" t="s">
        <v>130</v>
      </c>
      <c r="AK7" s="80" t="s">
        <v>130</v>
      </c>
      <c r="AL7" s="80">
        <v>2900</v>
      </c>
      <c r="AM7" s="80">
        <v>2873</v>
      </c>
      <c r="AN7" s="80">
        <v>2908</v>
      </c>
      <c r="AO7" s="80">
        <v>2769</v>
      </c>
      <c r="AP7" s="80">
        <v>2726</v>
      </c>
      <c r="AQ7" s="80">
        <v>2900</v>
      </c>
      <c r="AR7" s="80">
        <v>2873</v>
      </c>
      <c r="AS7" s="80">
        <v>3374</v>
      </c>
      <c r="AT7" s="80">
        <v>3978</v>
      </c>
      <c r="AU7" s="80">
        <v>3791</v>
      </c>
      <c r="AV7" s="80" t="s">
        <v>130</v>
      </c>
      <c r="AW7" s="80">
        <v>131546</v>
      </c>
      <c r="AX7" s="80">
        <v>131546</v>
      </c>
      <c r="AY7" s="83">
        <v>103.4</v>
      </c>
      <c r="AZ7" s="83">
        <v>98.4</v>
      </c>
      <c r="BA7" s="83">
        <v>111.4</v>
      </c>
      <c r="BB7" s="83">
        <v>98.8</v>
      </c>
      <c r="BC7" s="83">
        <v>97.6</v>
      </c>
      <c r="BD7" s="83">
        <v>88.8</v>
      </c>
      <c r="BE7" s="83">
        <v>121.3</v>
      </c>
      <c r="BF7" s="83">
        <v>123.2</v>
      </c>
      <c r="BG7" s="83">
        <v>134.69999999999999</v>
      </c>
      <c r="BH7" s="83">
        <v>141.80000000000001</v>
      </c>
      <c r="BI7" s="83">
        <v>100</v>
      </c>
      <c r="BJ7" s="83">
        <v>181.4</v>
      </c>
      <c r="BK7" s="83">
        <v>179.9</v>
      </c>
      <c r="BL7" s="83">
        <v>195.3</v>
      </c>
      <c r="BM7" s="83">
        <v>222.8</v>
      </c>
      <c r="BN7" s="83">
        <v>210.9</v>
      </c>
      <c r="BO7" s="83">
        <v>269.8</v>
      </c>
      <c r="BP7" s="83">
        <v>247.9</v>
      </c>
      <c r="BQ7" s="83">
        <v>240.1</v>
      </c>
      <c r="BR7" s="83">
        <v>253.6</v>
      </c>
      <c r="BS7" s="83">
        <v>238</v>
      </c>
      <c r="BT7" s="83">
        <v>100</v>
      </c>
      <c r="BU7" s="83" t="s">
        <v>130</v>
      </c>
      <c r="BV7" s="83" t="s">
        <v>130</v>
      </c>
      <c r="BW7" s="83" t="s">
        <v>130</v>
      </c>
      <c r="BX7" s="83" t="s">
        <v>130</v>
      </c>
      <c r="BY7" s="83" t="s">
        <v>130</v>
      </c>
      <c r="BZ7" s="83" t="s">
        <v>130</v>
      </c>
      <c r="CA7" s="83" t="s">
        <v>130</v>
      </c>
      <c r="CB7" s="83" t="s">
        <v>130</v>
      </c>
      <c r="CC7" s="83" t="s">
        <v>130</v>
      </c>
      <c r="CD7" s="83" t="s">
        <v>130</v>
      </c>
      <c r="CE7" s="83" t="s">
        <v>130</v>
      </c>
      <c r="CF7" s="83">
        <v>38940.300000000003</v>
      </c>
      <c r="CG7" s="83">
        <v>42156.6</v>
      </c>
      <c r="CH7" s="83">
        <v>37910.800000000003</v>
      </c>
      <c r="CI7" s="83">
        <v>40185.800000000003</v>
      </c>
      <c r="CJ7" s="83">
        <v>39117.599999999999</v>
      </c>
      <c r="CK7" s="83">
        <v>22847.9</v>
      </c>
      <c r="CL7" s="83">
        <v>19199</v>
      </c>
      <c r="CM7" s="83">
        <v>19863.5</v>
      </c>
      <c r="CN7" s="83">
        <v>19066.3</v>
      </c>
      <c r="CO7" s="83">
        <v>18998.7</v>
      </c>
      <c r="CP7" s="80">
        <v>3811</v>
      </c>
      <c r="CQ7" s="80">
        <v>2849</v>
      </c>
      <c r="CR7" s="80">
        <v>29794</v>
      </c>
      <c r="CS7" s="80">
        <v>21679</v>
      </c>
      <c r="CT7" s="80">
        <v>20084</v>
      </c>
      <c r="CU7" s="80">
        <v>2390</v>
      </c>
      <c r="CV7" s="80">
        <v>32739</v>
      </c>
      <c r="CW7" s="80">
        <v>34140</v>
      </c>
      <c r="CX7" s="80">
        <v>33434</v>
      </c>
      <c r="CY7" s="80">
        <v>36820</v>
      </c>
      <c r="CZ7" s="80">
        <v>2321</v>
      </c>
      <c r="DA7" s="83">
        <v>15.9</v>
      </c>
      <c r="DB7" s="83">
        <v>15.7</v>
      </c>
      <c r="DC7" s="83">
        <v>16.600000000000001</v>
      </c>
      <c r="DD7" s="83">
        <v>19.5</v>
      </c>
      <c r="DE7" s="83">
        <v>18.600000000000001</v>
      </c>
      <c r="DF7" s="83">
        <v>36.4</v>
      </c>
      <c r="DG7" s="83">
        <v>31.6</v>
      </c>
      <c r="DH7" s="83">
        <v>31.6</v>
      </c>
      <c r="DI7" s="83">
        <v>30.1</v>
      </c>
      <c r="DJ7" s="83">
        <v>30.3</v>
      </c>
      <c r="DK7" s="83">
        <v>0</v>
      </c>
      <c r="DL7" s="83">
        <v>0</v>
      </c>
      <c r="DM7" s="83">
        <v>0</v>
      </c>
      <c r="DN7" s="83">
        <v>0</v>
      </c>
      <c r="DO7" s="83">
        <v>0</v>
      </c>
      <c r="DP7" s="83">
        <v>8.3000000000000007</v>
      </c>
      <c r="DQ7" s="83">
        <v>7.1</v>
      </c>
      <c r="DR7" s="83">
        <v>7.3</v>
      </c>
      <c r="DS7" s="83">
        <v>5.3</v>
      </c>
      <c r="DT7" s="83">
        <v>6.4</v>
      </c>
      <c r="DU7" s="83">
        <v>0</v>
      </c>
      <c r="DV7" s="83">
        <v>0</v>
      </c>
      <c r="DW7" s="83">
        <v>321.8</v>
      </c>
      <c r="DX7" s="83">
        <v>266.89999999999998</v>
      </c>
      <c r="DY7" s="83">
        <v>262.2</v>
      </c>
      <c r="DZ7" s="83">
        <v>110.5</v>
      </c>
      <c r="EA7" s="83">
        <v>156.5</v>
      </c>
      <c r="EB7" s="83">
        <v>157.6</v>
      </c>
      <c r="EC7" s="83">
        <v>173.7</v>
      </c>
      <c r="ED7" s="83">
        <v>160.19999999999999</v>
      </c>
      <c r="EE7" s="83" t="s">
        <v>130</v>
      </c>
      <c r="EF7" s="83" t="s">
        <v>130</v>
      </c>
      <c r="EG7" s="83" t="s">
        <v>130</v>
      </c>
      <c r="EH7" s="83" t="s">
        <v>130</v>
      </c>
      <c r="EI7" s="83" t="s">
        <v>130</v>
      </c>
      <c r="EJ7" s="83" t="s">
        <v>130</v>
      </c>
      <c r="EK7" s="83" t="s">
        <v>130</v>
      </c>
      <c r="EL7" s="83" t="s">
        <v>130</v>
      </c>
      <c r="EM7" s="83" t="s">
        <v>130</v>
      </c>
      <c r="EN7" s="83" t="s">
        <v>130</v>
      </c>
      <c r="EO7" s="83">
        <v>100</v>
      </c>
      <c r="EP7" s="83">
        <v>100</v>
      </c>
      <c r="EQ7" s="83">
        <v>100</v>
      </c>
      <c r="ER7" s="83">
        <v>100</v>
      </c>
      <c r="ES7" s="83">
        <v>100</v>
      </c>
      <c r="ET7" s="83">
        <v>74.2</v>
      </c>
      <c r="EU7" s="83">
        <v>86.8</v>
      </c>
      <c r="EV7" s="83">
        <v>83.6</v>
      </c>
      <c r="EW7" s="83">
        <v>82.6</v>
      </c>
      <c r="EX7" s="83">
        <v>83.2</v>
      </c>
      <c r="EY7" s="80">
        <v>236</v>
      </c>
      <c r="EZ7" s="83" t="s">
        <v>130</v>
      </c>
      <c r="FA7" s="83" t="s">
        <v>130</v>
      </c>
      <c r="FB7" s="83">
        <v>22.5</v>
      </c>
      <c r="FC7" s="83">
        <v>58.3</v>
      </c>
      <c r="FD7" s="83">
        <v>51.5</v>
      </c>
      <c r="FE7" s="83">
        <v>61.6</v>
      </c>
      <c r="FF7" s="83">
        <v>57.7</v>
      </c>
      <c r="FG7" s="83">
        <v>57.6</v>
      </c>
      <c r="FH7" s="83">
        <v>60.4</v>
      </c>
      <c r="FI7" s="83">
        <v>54.1</v>
      </c>
      <c r="FJ7" s="83" t="s">
        <v>130</v>
      </c>
      <c r="FK7" s="83" t="s">
        <v>130</v>
      </c>
      <c r="FL7" s="83">
        <v>0</v>
      </c>
      <c r="FM7" s="83">
        <v>0</v>
      </c>
      <c r="FN7" s="83">
        <v>0</v>
      </c>
      <c r="FO7" s="83">
        <v>6.4</v>
      </c>
      <c r="FP7" s="83">
        <v>5.4</v>
      </c>
      <c r="FQ7" s="83">
        <v>8.6999999999999993</v>
      </c>
      <c r="FR7" s="83">
        <v>14.9</v>
      </c>
      <c r="FS7" s="83">
        <v>16.2</v>
      </c>
      <c r="FT7" s="83" t="s">
        <v>130</v>
      </c>
      <c r="FU7" s="83" t="s">
        <v>130</v>
      </c>
      <c r="FV7" s="83">
        <v>2909.1</v>
      </c>
      <c r="FW7" s="83">
        <v>1053.5</v>
      </c>
      <c r="FX7" s="83">
        <v>1107.8</v>
      </c>
      <c r="FY7" s="83">
        <v>390.3</v>
      </c>
      <c r="FZ7" s="83">
        <v>394.9</v>
      </c>
      <c r="GA7" s="83">
        <v>375</v>
      </c>
      <c r="GB7" s="83">
        <v>314.5</v>
      </c>
      <c r="GC7" s="83">
        <v>302.8</v>
      </c>
      <c r="GD7" s="83" t="s">
        <v>130</v>
      </c>
      <c r="GE7" s="83" t="s">
        <v>130</v>
      </c>
      <c r="GF7" s="83" t="s">
        <v>130</v>
      </c>
      <c r="GG7" s="83" t="s">
        <v>130</v>
      </c>
      <c r="GH7" s="83" t="s">
        <v>130</v>
      </c>
      <c r="GI7" s="83" t="s">
        <v>130</v>
      </c>
      <c r="GJ7" s="83" t="s">
        <v>130</v>
      </c>
      <c r="GK7" s="83" t="s">
        <v>130</v>
      </c>
      <c r="GL7" s="83" t="s">
        <v>130</v>
      </c>
      <c r="GM7" s="83" t="s">
        <v>130</v>
      </c>
      <c r="GN7" s="83" t="s">
        <v>130</v>
      </c>
      <c r="GO7" s="83" t="s">
        <v>130</v>
      </c>
      <c r="GP7" s="83">
        <v>100</v>
      </c>
      <c r="GQ7" s="83">
        <v>100</v>
      </c>
      <c r="GR7" s="83">
        <v>100</v>
      </c>
      <c r="GS7" s="83">
        <v>85.6</v>
      </c>
      <c r="GT7" s="83">
        <v>92</v>
      </c>
      <c r="GU7" s="83">
        <v>94.7</v>
      </c>
      <c r="GV7" s="83">
        <v>96</v>
      </c>
      <c r="GW7" s="83">
        <v>97.1</v>
      </c>
      <c r="GX7" s="80" t="s">
        <v>130</v>
      </c>
      <c r="GY7" s="83" t="s">
        <v>130</v>
      </c>
      <c r="GZ7" s="83" t="s">
        <v>130</v>
      </c>
      <c r="HA7" s="83" t="s">
        <v>130</v>
      </c>
      <c r="HB7" s="83" t="s">
        <v>130</v>
      </c>
      <c r="HC7" s="83" t="s">
        <v>130</v>
      </c>
      <c r="HD7" s="83">
        <v>53.5</v>
      </c>
      <c r="HE7" s="83">
        <v>67.599999999999994</v>
      </c>
      <c r="HF7" s="83">
        <v>67.8</v>
      </c>
      <c r="HG7" s="83">
        <v>71</v>
      </c>
      <c r="HH7" s="83">
        <v>70.5</v>
      </c>
      <c r="HI7" s="83" t="s">
        <v>130</v>
      </c>
      <c r="HJ7" s="83" t="s">
        <v>130</v>
      </c>
      <c r="HK7" s="83" t="s">
        <v>130</v>
      </c>
      <c r="HL7" s="83" t="s">
        <v>130</v>
      </c>
      <c r="HM7" s="83" t="s">
        <v>130</v>
      </c>
      <c r="HN7" s="83">
        <v>5.5</v>
      </c>
      <c r="HO7" s="83">
        <v>0</v>
      </c>
      <c r="HP7" s="83">
        <v>0.6</v>
      </c>
      <c r="HQ7" s="83">
        <v>0.2</v>
      </c>
      <c r="HR7" s="83">
        <v>0.1</v>
      </c>
      <c r="HS7" s="83" t="s">
        <v>130</v>
      </c>
      <c r="HT7" s="83" t="s">
        <v>130</v>
      </c>
      <c r="HU7" s="83" t="s">
        <v>130</v>
      </c>
      <c r="HV7" s="83" t="s">
        <v>130</v>
      </c>
      <c r="HW7" s="83" t="s">
        <v>130</v>
      </c>
      <c r="HX7" s="83">
        <v>0.5</v>
      </c>
      <c r="HY7" s="83">
        <v>25.6</v>
      </c>
      <c r="HZ7" s="83">
        <v>43.5</v>
      </c>
      <c r="IA7" s="83">
        <v>42.8</v>
      </c>
      <c r="IB7" s="83">
        <v>41</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43.2</v>
      </c>
      <c r="IS7" s="83">
        <v>49.1</v>
      </c>
      <c r="IT7" s="83">
        <v>33.799999999999997</v>
      </c>
      <c r="IU7" s="83">
        <v>24</v>
      </c>
      <c r="IV7" s="83">
        <v>23.8</v>
      </c>
      <c r="IW7" s="80" t="s">
        <v>130</v>
      </c>
      <c r="IX7" s="83" t="s">
        <v>130</v>
      </c>
      <c r="IY7" s="83" t="s">
        <v>130</v>
      </c>
      <c r="IZ7" s="83" t="s">
        <v>130</v>
      </c>
      <c r="JA7" s="83" t="s">
        <v>130</v>
      </c>
      <c r="JB7" s="83" t="s">
        <v>130</v>
      </c>
      <c r="JC7" s="83">
        <v>16.5</v>
      </c>
      <c r="JD7" s="83">
        <v>15</v>
      </c>
      <c r="JE7" s="83">
        <v>12.8</v>
      </c>
      <c r="JF7" s="83">
        <v>11.1</v>
      </c>
      <c r="JG7" s="83">
        <v>13.6</v>
      </c>
      <c r="JH7" s="83" t="s">
        <v>130</v>
      </c>
      <c r="JI7" s="83" t="s">
        <v>130</v>
      </c>
      <c r="JJ7" s="83" t="s">
        <v>130</v>
      </c>
      <c r="JK7" s="83" t="s">
        <v>130</v>
      </c>
      <c r="JL7" s="83" t="s">
        <v>130</v>
      </c>
      <c r="JM7" s="83">
        <v>39.700000000000003</v>
      </c>
      <c r="JN7" s="83">
        <v>37.5</v>
      </c>
      <c r="JO7" s="83">
        <v>37.299999999999997</v>
      </c>
      <c r="JP7" s="83">
        <v>26</v>
      </c>
      <c r="JQ7" s="83">
        <v>23.4</v>
      </c>
      <c r="JR7" s="83" t="s">
        <v>130</v>
      </c>
      <c r="JS7" s="83" t="s">
        <v>130</v>
      </c>
      <c r="JT7" s="83" t="s">
        <v>130</v>
      </c>
      <c r="JU7" s="83" t="s">
        <v>130</v>
      </c>
      <c r="JV7" s="83" t="s">
        <v>130</v>
      </c>
      <c r="JW7" s="83">
        <v>51.8</v>
      </c>
      <c r="JX7" s="83">
        <v>34.200000000000003</v>
      </c>
      <c r="JY7" s="83">
        <v>85.9</v>
      </c>
      <c r="JZ7" s="83">
        <v>409.1</v>
      </c>
      <c r="KA7" s="83">
        <v>329.7</v>
      </c>
      <c r="KB7" s="83" t="s">
        <v>130</v>
      </c>
      <c r="KC7" s="83" t="s">
        <v>130</v>
      </c>
      <c r="KD7" s="83" t="s">
        <v>130</v>
      </c>
      <c r="KE7" s="83" t="s">
        <v>130</v>
      </c>
      <c r="KF7" s="83" t="s">
        <v>130</v>
      </c>
      <c r="KG7" s="83" t="s">
        <v>130</v>
      </c>
      <c r="KH7" s="83" t="s">
        <v>130</v>
      </c>
      <c r="KI7" s="83" t="s">
        <v>130</v>
      </c>
      <c r="KJ7" s="83" t="s">
        <v>130</v>
      </c>
      <c r="KK7" s="83" t="s">
        <v>130</v>
      </c>
      <c r="KL7" s="83" t="s">
        <v>130</v>
      </c>
      <c r="KM7" s="83" t="s">
        <v>130</v>
      </c>
      <c r="KN7" s="83" t="s">
        <v>130</v>
      </c>
      <c r="KO7" s="83" t="s">
        <v>130</v>
      </c>
      <c r="KP7" s="83" t="s">
        <v>130</v>
      </c>
      <c r="KQ7" s="83">
        <v>97.5</v>
      </c>
      <c r="KR7" s="83">
        <v>96.6</v>
      </c>
      <c r="KS7" s="83">
        <v>92.8</v>
      </c>
      <c r="KT7" s="83">
        <v>95.9</v>
      </c>
      <c r="KU7" s="83">
        <v>95.2</v>
      </c>
      <c r="KV7" s="80">
        <v>2085</v>
      </c>
      <c r="KW7" s="83">
        <v>15.9</v>
      </c>
      <c r="KX7" s="83">
        <v>15.7</v>
      </c>
      <c r="KY7" s="83">
        <v>15.9</v>
      </c>
      <c r="KZ7" s="83">
        <v>15.1</v>
      </c>
      <c r="LA7" s="83">
        <v>14.9</v>
      </c>
      <c r="LB7" s="83">
        <v>14.5</v>
      </c>
      <c r="LC7" s="83">
        <v>14.9</v>
      </c>
      <c r="LD7" s="83">
        <v>15.3</v>
      </c>
      <c r="LE7" s="83">
        <v>14.9</v>
      </c>
      <c r="LF7" s="83">
        <v>14.9</v>
      </c>
      <c r="LG7" s="83">
        <v>0</v>
      </c>
      <c r="LH7" s="83">
        <v>0</v>
      </c>
      <c r="LI7" s="83">
        <v>0</v>
      </c>
      <c r="LJ7" s="83">
        <v>0</v>
      </c>
      <c r="LK7" s="83">
        <v>0</v>
      </c>
      <c r="LL7" s="83">
        <v>0.3</v>
      </c>
      <c r="LM7" s="83">
        <v>0.3</v>
      </c>
      <c r="LN7" s="83">
        <v>0.7</v>
      </c>
      <c r="LO7" s="83">
        <v>0.4</v>
      </c>
      <c r="LP7" s="83">
        <v>1.8</v>
      </c>
      <c r="LQ7" s="83">
        <v>0</v>
      </c>
      <c r="LR7" s="83">
        <v>0</v>
      </c>
      <c r="LS7" s="83">
        <v>0</v>
      </c>
      <c r="LT7" s="83">
        <v>0</v>
      </c>
      <c r="LU7" s="83">
        <v>0</v>
      </c>
      <c r="LV7" s="83">
        <v>189.5</v>
      </c>
      <c r="LW7" s="83">
        <v>172</v>
      </c>
      <c r="LX7" s="83">
        <v>151.69999999999999</v>
      </c>
      <c r="LY7" s="83">
        <v>138.1</v>
      </c>
      <c r="LZ7" s="83">
        <v>125.8</v>
      </c>
      <c r="MA7" s="83" t="s">
        <v>130</v>
      </c>
      <c r="MB7" s="83" t="s">
        <v>130</v>
      </c>
      <c r="MC7" s="83" t="s">
        <v>130</v>
      </c>
      <c r="MD7" s="83" t="s">
        <v>130</v>
      </c>
      <c r="ME7" s="83" t="s">
        <v>130</v>
      </c>
      <c r="MF7" s="83" t="s">
        <v>130</v>
      </c>
      <c r="MG7" s="83" t="s">
        <v>130</v>
      </c>
      <c r="MH7" s="83" t="s">
        <v>130</v>
      </c>
      <c r="MI7" s="83" t="s">
        <v>130</v>
      </c>
      <c r="MJ7" s="83" t="s">
        <v>130</v>
      </c>
      <c r="MK7" s="83">
        <v>100</v>
      </c>
      <c r="ML7" s="83">
        <v>100</v>
      </c>
      <c r="MM7" s="83">
        <v>100</v>
      </c>
      <c r="MN7" s="83">
        <v>100</v>
      </c>
      <c r="MO7" s="83">
        <v>100</v>
      </c>
      <c r="MP7" s="83">
        <v>98.7</v>
      </c>
      <c r="MQ7" s="83">
        <v>98.2</v>
      </c>
      <c r="MR7" s="83">
        <v>98.7</v>
      </c>
      <c r="MS7" s="83">
        <v>98.8</v>
      </c>
      <c r="MT7" s="83">
        <v>98.9</v>
      </c>
      <c r="MU7" s="83" t="s">
        <v>130</v>
      </c>
      <c r="MV7" s="83" t="s">
        <v>130</v>
      </c>
      <c r="MW7" s="83">
        <v>1</v>
      </c>
      <c r="MX7" s="83">
        <v>1</v>
      </c>
      <c r="MY7" s="83" t="s">
        <v>130</v>
      </c>
      <c r="MZ7" s="83" t="s">
        <v>130</v>
      </c>
      <c r="NA7" s="83" t="s">
        <v>130</v>
      </c>
      <c r="NB7" s="83" t="s">
        <v>130</v>
      </c>
      <c r="NC7" s="83" t="s">
        <v>130</v>
      </c>
      <c r="ND7" s="83" t="s">
        <v>130</v>
      </c>
      <c r="NE7" s="83" t="s">
        <v>130</v>
      </c>
      <c r="NF7" s="83" t="s">
        <v>130</v>
      </c>
      <c r="NG7" s="83">
        <v>5</v>
      </c>
      <c r="NH7" s="83">
        <v>5</v>
      </c>
      <c r="NI7" s="83">
        <v>5</v>
      </c>
      <c r="NJ7" s="83">
        <v>5</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（最大出力合計2,321kW）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（最大出力合計236kW）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（最大出力合計2,085kW）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142</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103.4</v>
      </c>
      <c r="AZ11" s="95">
        <f>AZ7</f>
        <v>98.4</v>
      </c>
      <c r="BA11" s="95">
        <f>BA7</f>
        <v>111.4</v>
      </c>
      <c r="BB11" s="95">
        <f>BB7</f>
        <v>98.8</v>
      </c>
      <c r="BC11" s="95">
        <f>BC7</f>
        <v>97.6</v>
      </c>
      <c r="BD11" s="84"/>
      <c r="BE11" s="84"/>
      <c r="BF11" s="84"/>
      <c r="BG11" s="84"/>
      <c r="BH11" s="84"/>
      <c r="BI11" s="94" t="s">
        <v>144</v>
      </c>
      <c r="BJ11" s="95">
        <f>BJ7</f>
        <v>181.4</v>
      </c>
      <c r="BK11" s="95">
        <f>BK7</f>
        <v>179.9</v>
      </c>
      <c r="BL11" s="95">
        <f>BL7</f>
        <v>195.3</v>
      </c>
      <c r="BM11" s="95">
        <f>BM7</f>
        <v>222.8</v>
      </c>
      <c r="BN11" s="95">
        <f>BN7</f>
        <v>210.9</v>
      </c>
      <c r="BO11" s="84"/>
      <c r="BP11" s="84"/>
      <c r="BQ11" s="84"/>
      <c r="BR11" s="84"/>
      <c r="BS11" s="84"/>
      <c r="BT11" s="94" t="s">
        <v>143</v>
      </c>
      <c r="BU11" s="95" t="str">
        <f>BU7</f>
        <v>-</v>
      </c>
      <c r="BV11" s="95" t="str">
        <f>BV7</f>
        <v>-</v>
      </c>
      <c r="BW11" s="95" t="str">
        <f>BW7</f>
        <v>-</v>
      </c>
      <c r="BX11" s="95" t="str">
        <f>BX7</f>
        <v>-</v>
      </c>
      <c r="BY11" s="95" t="str">
        <f>BY7</f>
        <v>-</v>
      </c>
      <c r="BZ11" s="84"/>
      <c r="CA11" s="84"/>
      <c r="CB11" s="84"/>
      <c r="CC11" s="84"/>
      <c r="CD11" s="84"/>
      <c r="CE11" s="94" t="s">
        <v>144</v>
      </c>
      <c r="CF11" s="95">
        <f>CF7</f>
        <v>38940.300000000003</v>
      </c>
      <c r="CG11" s="95">
        <f>CG7</f>
        <v>42156.6</v>
      </c>
      <c r="CH11" s="95">
        <f>CH7</f>
        <v>37910.800000000003</v>
      </c>
      <c r="CI11" s="95">
        <f>CI7</f>
        <v>40185.800000000003</v>
      </c>
      <c r="CJ11" s="95">
        <f>CJ7</f>
        <v>39117.599999999999</v>
      </c>
      <c r="CK11" s="84"/>
      <c r="CL11" s="84"/>
      <c r="CM11" s="84"/>
      <c r="CN11" s="84"/>
      <c r="CO11" s="94" t="s">
        <v>144</v>
      </c>
      <c r="CP11" s="96">
        <f>CP7</f>
        <v>3811</v>
      </c>
      <c r="CQ11" s="96">
        <f>CQ7</f>
        <v>2849</v>
      </c>
      <c r="CR11" s="96">
        <f>CR7</f>
        <v>29794</v>
      </c>
      <c r="CS11" s="96">
        <f>CS7</f>
        <v>21679</v>
      </c>
      <c r="CT11" s="96">
        <f>CT7</f>
        <v>20084</v>
      </c>
      <c r="CU11" s="84"/>
      <c r="CV11" s="84"/>
      <c r="CW11" s="84"/>
      <c r="CX11" s="84"/>
      <c r="CY11" s="84"/>
      <c r="CZ11" s="94" t="s">
        <v>145</v>
      </c>
      <c r="DA11" s="95">
        <f>DA7</f>
        <v>15.9</v>
      </c>
      <c r="DB11" s="95">
        <f>DB7</f>
        <v>15.7</v>
      </c>
      <c r="DC11" s="95">
        <f>DC7</f>
        <v>16.600000000000001</v>
      </c>
      <c r="DD11" s="95">
        <f>DD7</f>
        <v>19.5</v>
      </c>
      <c r="DE11" s="95">
        <f>DE7</f>
        <v>18.600000000000001</v>
      </c>
      <c r="DF11" s="84"/>
      <c r="DG11" s="84"/>
      <c r="DH11" s="84"/>
      <c r="DI11" s="84"/>
      <c r="DJ11" s="94" t="s">
        <v>144</v>
      </c>
      <c r="DK11" s="95">
        <f>DK7</f>
        <v>0</v>
      </c>
      <c r="DL11" s="95">
        <f>DL7</f>
        <v>0</v>
      </c>
      <c r="DM11" s="95">
        <f>DM7</f>
        <v>0</v>
      </c>
      <c r="DN11" s="95">
        <f>DN7</f>
        <v>0</v>
      </c>
      <c r="DO11" s="95">
        <f>DO7</f>
        <v>0</v>
      </c>
      <c r="DP11" s="84"/>
      <c r="DQ11" s="84"/>
      <c r="DR11" s="84"/>
      <c r="DS11" s="84"/>
      <c r="DT11" s="94" t="s">
        <v>144</v>
      </c>
      <c r="DU11" s="95">
        <f>DU7</f>
        <v>0</v>
      </c>
      <c r="DV11" s="95">
        <f>DV7</f>
        <v>0</v>
      </c>
      <c r="DW11" s="95">
        <f>DW7</f>
        <v>321.8</v>
      </c>
      <c r="DX11" s="95">
        <f>DX7</f>
        <v>266.89999999999998</v>
      </c>
      <c r="DY11" s="95">
        <f>DY7</f>
        <v>262.2</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143</v>
      </c>
      <c r="EO11" s="95">
        <f>EO7</f>
        <v>100</v>
      </c>
      <c r="EP11" s="95">
        <f>EP7</f>
        <v>100</v>
      </c>
      <c r="EQ11" s="95">
        <f>EQ7</f>
        <v>100</v>
      </c>
      <c r="ER11" s="95">
        <f>ER7</f>
        <v>100</v>
      </c>
      <c r="ES11" s="95">
        <f>ES7</f>
        <v>100</v>
      </c>
      <c r="ET11" s="84"/>
      <c r="EU11" s="84"/>
      <c r="EV11" s="84"/>
      <c r="EW11" s="84"/>
      <c r="EX11" s="84"/>
      <c r="EY11" s="94" t="s">
        <v>144</v>
      </c>
      <c r="EZ11" s="95" t="str">
        <f>EZ7</f>
        <v>-</v>
      </c>
      <c r="FA11" s="95" t="str">
        <f>FA7</f>
        <v>-</v>
      </c>
      <c r="FB11" s="95">
        <f>FB7</f>
        <v>22.5</v>
      </c>
      <c r="FC11" s="95">
        <f>FC7</f>
        <v>58.3</v>
      </c>
      <c r="FD11" s="95">
        <f>FD7</f>
        <v>51.5</v>
      </c>
      <c r="FE11" s="84"/>
      <c r="FF11" s="84"/>
      <c r="FG11" s="84"/>
      <c r="FH11" s="84"/>
      <c r="FI11" s="94" t="s">
        <v>144</v>
      </c>
      <c r="FJ11" s="95" t="str">
        <f>FJ7</f>
        <v>-</v>
      </c>
      <c r="FK11" s="95" t="str">
        <f>FK7</f>
        <v>-</v>
      </c>
      <c r="FL11" s="95">
        <f>FL7</f>
        <v>0</v>
      </c>
      <c r="FM11" s="95">
        <f>FM7</f>
        <v>0</v>
      </c>
      <c r="FN11" s="95">
        <f>FN7</f>
        <v>0</v>
      </c>
      <c r="FO11" s="84"/>
      <c r="FP11" s="84"/>
      <c r="FQ11" s="84"/>
      <c r="FR11" s="84"/>
      <c r="FS11" s="94" t="s">
        <v>144</v>
      </c>
      <c r="FT11" s="95" t="str">
        <f>FT7</f>
        <v>-</v>
      </c>
      <c r="FU11" s="95" t="str">
        <f>FU7</f>
        <v>-</v>
      </c>
      <c r="FV11" s="95">
        <f>FV7</f>
        <v>2909.1</v>
      </c>
      <c r="FW11" s="95">
        <f>FW7</f>
        <v>1053.5</v>
      </c>
      <c r="FX11" s="95">
        <f>FX7</f>
        <v>1107.8</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f>GP7</f>
        <v>100</v>
      </c>
      <c r="GQ11" s="95">
        <f>GQ7</f>
        <v>100</v>
      </c>
      <c r="GR11" s="95">
        <f>GR7</f>
        <v>100</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146</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144</v>
      </c>
      <c r="IX11" s="95" t="str">
        <f>IX7</f>
        <v>-</v>
      </c>
      <c r="IY11" s="95" t="str">
        <f>IY7</f>
        <v>-</v>
      </c>
      <c r="IZ11" s="95" t="str">
        <f>IZ7</f>
        <v>-</v>
      </c>
      <c r="JA11" s="95" t="str">
        <f>JA7</f>
        <v>-</v>
      </c>
      <c r="JB11" s="95" t="str">
        <f>JB7</f>
        <v>-</v>
      </c>
      <c r="JC11" s="84"/>
      <c r="JD11" s="84"/>
      <c r="JE11" s="84"/>
      <c r="JF11" s="84"/>
      <c r="JG11" s="94" t="s">
        <v>144</v>
      </c>
      <c r="JH11" s="95" t="str">
        <f>JH7</f>
        <v>-</v>
      </c>
      <c r="JI11" s="95" t="str">
        <f>JI7</f>
        <v>-</v>
      </c>
      <c r="JJ11" s="95" t="str">
        <f>JJ7</f>
        <v>-</v>
      </c>
      <c r="JK11" s="95" t="str">
        <f>JK7</f>
        <v>-</v>
      </c>
      <c r="JL11" s="95" t="str">
        <f>JL7</f>
        <v>-</v>
      </c>
      <c r="JM11" s="84"/>
      <c r="JN11" s="84"/>
      <c r="JO11" s="84"/>
      <c r="JP11" s="84"/>
      <c r="JQ11" s="94" t="s">
        <v>144</v>
      </c>
      <c r="JR11" s="95" t="str">
        <f>JR7</f>
        <v>-</v>
      </c>
      <c r="JS11" s="95" t="str">
        <f>JS7</f>
        <v>-</v>
      </c>
      <c r="JT11" s="95" t="str">
        <f>JT7</f>
        <v>-</v>
      </c>
      <c r="JU11" s="95" t="str">
        <f>JU7</f>
        <v>-</v>
      </c>
      <c r="JV11" s="95" t="str">
        <f>JV7</f>
        <v>-</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144</v>
      </c>
      <c r="KW11" s="95">
        <f>KW7</f>
        <v>15.9</v>
      </c>
      <c r="KX11" s="95">
        <f>KX7</f>
        <v>15.7</v>
      </c>
      <c r="KY11" s="95">
        <f>KY7</f>
        <v>15.9</v>
      </c>
      <c r="KZ11" s="95">
        <f>KZ7</f>
        <v>15.1</v>
      </c>
      <c r="LA11" s="95">
        <f>LA7</f>
        <v>14.9</v>
      </c>
      <c r="LB11" s="84"/>
      <c r="LC11" s="84"/>
      <c r="LD11" s="84"/>
      <c r="LE11" s="84"/>
      <c r="LF11" s="94" t="s">
        <v>144</v>
      </c>
      <c r="LG11" s="95">
        <f>LG7</f>
        <v>0</v>
      </c>
      <c r="LH11" s="95">
        <f>LH7</f>
        <v>0</v>
      </c>
      <c r="LI11" s="95">
        <f>LI7</f>
        <v>0</v>
      </c>
      <c r="LJ11" s="95">
        <f>LJ7</f>
        <v>0</v>
      </c>
      <c r="LK11" s="95">
        <f>LK7</f>
        <v>0</v>
      </c>
      <c r="LL11" s="84"/>
      <c r="LM11" s="84"/>
      <c r="LN11" s="84"/>
      <c r="LO11" s="84"/>
      <c r="LP11" s="94" t="s">
        <v>144</v>
      </c>
      <c r="LQ11" s="95">
        <f>LQ7</f>
        <v>0</v>
      </c>
      <c r="LR11" s="95">
        <f>LR7</f>
        <v>0</v>
      </c>
      <c r="LS11" s="95">
        <f>LS7</f>
        <v>0</v>
      </c>
      <c r="LT11" s="95">
        <f>LT7</f>
        <v>0</v>
      </c>
      <c r="LU11" s="95">
        <f>LU7</f>
        <v>0</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144</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147</v>
      </c>
      <c r="AY12" s="95">
        <f>BD7</f>
        <v>88.8</v>
      </c>
      <c r="AZ12" s="95">
        <f>BE7</f>
        <v>121.3</v>
      </c>
      <c r="BA12" s="95">
        <f>BF7</f>
        <v>123.2</v>
      </c>
      <c r="BB12" s="95">
        <f>BG7</f>
        <v>134.69999999999999</v>
      </c>
      <c r="BC12" s="95">
        <f>BH7</f>
        <v>141.80000000000001</v>
      </c>
      <c r="BD12" s="84"/>
      <c r="BE12" s="84"/>
      <c r="BF12" s="84"/>
      <c r="BG12" s="84"/>
      <c r="BH12" s="84"/>
      <c r="BI12" s="94" t="s">
        <v>148</v>
      </c>
      <c r="BJ12" s="95">
        <f>BO7</f>
        <v>269.8</v>
      </c>
      <c r="BK12" s="95">
        <f>BP7</f>
        <v>247.9</v>
      </c>
      <c r="BL12" s="95">
        <f>BQ7</f>
        <v>240.1</v>
      </c>
      <c r="BM12" s="95">
        <f>BR7</f>
        <v>253.6</v>
      </c>
      <c r="BN12" s="95">
        <f>BS7</f>
        <v>238</v>
      </c>
      <c r="BO12" s="84"/>
      <c r="BP12" s="84"/>
      <c r="BQ12" s="84"/>
      <c r="BR12" s="84"/>
      <c r="BS12" s="84"/>
      <c r="BT12" s="94" t="s">
        <v>147</v>
      </c>
      <c r="BU12" s="95" t="str">
        <f>BZ7</f>
        <v>-</v>
      </c>
      <c r="BV12" s="95" t="str">
        <f>CA7</f>
        <v>-</v>
      </c>
      <c r="BW12" s="95" t="str">
        <f>CB7</f>
        <v>-</v>
      </c>
      <c r="BX12" s="95" t="str">
        <f>CC7</f>
        <v>-</v>
      </c>
      <c r="BY12" s="95" t="str">
        <f>CD7</f>
        <v>-</v>
      </c>
      <c r="BZ12" s="84"/>
      <c r="CA12" s="84"/>
      <c r="CB12" s="84"/>
      <c r="CC12" s="84"/>
      <c r="CD12" s="84"/>
      <c r="CE12" s="94" t="s">
        <v>147</v>
      </c>
      <c r="CF12" s="95">
        <f>CK7</f>
        <v>22847.9</v>
      </c>
      <c r="CG12" s="95">
        <f>CL7</f>
        <v>19199</v>
      </c>
      <c r="CH12" s="95">
        <f>CM7</f>
        <v>19863.5</v>
      </c>
      <c r="CI12" s="95">
        <f>CN7</f>
        <v>19066.3</v>
      </c>
      <c r="CJ12" s="95">
        <f>CO7</f>
        <v>18998.7</v>
      </c>
      <c r="CK12" s="84"/>
      <c r="CL12" s="84"/>
      <c r="CM12" s="84"/>
      <c r="CN12" s="84"/>
      <c r="CO12" s="94" t="s">
        <v>147</v>
      </c>
      <c r="CP12" s="96">
        <f>CU7</f>
        <v>2390</v>
      </c>
      <c r="CQ12" s="96">
        <f>CV7</f>
        <v>32739</v>
      </c>
      <c r="CR12" s="96">
        <f>CW7</f>
        <v>34140</v>
      </c>
      <c r="CS12" s="96">
        <f>CX7</f>
        <v>33434</v>
      </c>
      <c r="CT12" s="96">
        <f>CY7</f>
        <v>36820</v>
      </c>
      <c r="CU12" s="84"/>
      <c r="CV12" s="84"/>
      <c r="CW12" s="84"/>
      <c r="CX12" s="84"/>
      <c r="CY12" s="84"/>
      <c r="CZ12" s="94" t="s">
        <v>147</v>
      </c>
      <c r="DA12" s="95">
        <f>DF7</f>
        <v>36.4</v>
      </c>
      <c r="DB12" s="95">
        <f>DG7</f>
        <v>31.6</v>
      </c>
      <c r="DC12" s="95">
        <f>DH7</f>
        <v>31.6</v>
      </c>
      <c r="DD12" s="95">
        <f>DI7</f>
        <v>30.1</v>
      </c>
      <c r="DE12" s="95">
        <f>DJ7</f>
        <v>30.3</v>
      </c>
      <c r="DF12" s="84"/>
      <c r="DG12" s="84"/>
      <c r="DH12" s="84"/>
      <c r="DI12" s="84"/>
      <c r="DJ12" s="94" t="s">
        <v>149</v>
      </c>
      <c r="DK12" s="95">
        <f>DP7</f>
        <v>8.3000000000000007</v>
      </c>
      <c r="DL12" s="95">
        <f>DQ7</f>
        <v>7.1</v>
      </c>
      <c r="DM12" s="95">
        <f>DR7</f>
        <v>7.3</v>
      </c>
      <c r="DN12" s="95">
        <f>DS7</f>
        <v>5.3</v>
      </c>
      <c r="DO12" s="95">
        <f>DT7</f>
        <v>6.4</v>
      </c>
      <c r="DP12" s="84"/>
      <c r="DQ12" s="84"/>
      <c r="DR12" s="84"/>
      <c r="DS12" s="84"/>
      <c r="DT12" s="94" t="s">
        <v>147</v>
      </c>
      <c r="DU12" s="95">
        <f>DZ7</f>
        <v>110.5</v>
      </c>
      <c r="DV12" s="95">
        <f>EA7</f>
        <v>156.5</v>
      </c>
      <c r="DW12" s="95">
        <f>EB7</f>
        <v>157.6</v>
      </c>
      <c r="DX12" s="95">
        <f>EC7</f>
        <v>173.7</v>
      </c>
      <c r="DY12" s="95">
        <f>ED7</f>
        <v>160.19999999999999</v>
      </c>
      <c r="DZ12" s="84"/>
      <c r="EA12" s="84"/>
      <c r="EB12" s="84"/>
      <c r="EC12" s="84"/>
      <c r="ED12" s="94" t="s">
        <v>147</v>
      </c>
      <c r="EE12" s="95" t="str">
        <f>EJ7</f>
        <v>-</v>
      </c>
      <c r="EF12" s="95" t="str">
        <f>EK7</f>
        <v>-</v>
      </c>
      <c r="EG12" s="95" t="str">
        <f>EL7</f>
        <v>-</v>
      </c>
      <c r="EH12" s="95" t="str">
        <f>EM7</f>
        <v>-</v>
      </c>
      <c r="EI12" s="95" t="str">
        <f>EN7</f>
        <v>-</v>
      </c>
      <c r="EJ12" s="84"/>
      <c r="EK12" s="84"/>
      <c r="EL12" s="84"/>
      <c r="EM12" s="84"/>
      <c r="EN12" s="94" t="s">
        <v>147</v>
      </c>
      <c r="EO12" s="95">
        <f>ET7</f>
        <v>74.2</v>
      </c>
      <c r="EP12" s="95">
        <f>EU7</f>
        <v>86.8</v>
      </c>
      <c r="EQ12" s="95">
        <f>EV7</f>
        <v>83.6</v>
      </c>
      <c r="ER12" s="95">
        <f>EW7</f>
        <v>82.6</v>
      </c>
      <c r="ES12" s="95">
        <f>EX7</f>
        <v>83.2</v>
      </c>
      <c r="ET12" s="84"/>
      <c r="EU12" s="84"/>
      <c r="EV12" s="84"/>
      <c r="EW12" s="84"/>
      <c r="EX12" s="84"/>
      <c r="EY12" s="94" t="s">
        <v>147</v>
      </c>
      <c r="EZ12" s="95">
        <f>IF($EZ$8,FE7,"-")</f>
        <v>61.6</v>
      </c>
      <c r="FA12" s="95">
        <f>IF($EZ$8,FF7,"-")</f>
        <v>57.7</v>
      </c>
      <c r="FB12" s="95">
        <f>IF($EZ$8,FG7,"-")</f>
        <v>57.6</v>
      </c>
      <c r="FC12" s="95">
        <f>IF($EZ$8,FH7,"-")</f>
        <v>60.4</v>
      </c>
      <c r="FD12" s="95">
        <f>IF($EZ$8,FI7,"-")</f>
        <v>54.1</v>
      </c>
      <c r="FE12" s="84"/>
      <c r="FF12" s="84"/>
      <c r="FG12" s="84"/>
      <c r="FH12" s="84"/>
      <c r="FI12" s="94" t="s">
        <v>147</v>
      </c>
      <c r="FJ12" s="95">
        <f>IF($FJ$8,FO7,"-")</f>
        <v>6.4</v>
      </c>
      <c r="FK12" s="95">
        <f>IF($FJ$8,FP7,"-")</f>
        <v>5.4</v>
      </c>
      <c r="FL12" s="95">
        <f>IF($FJ$8,FQ7,"-")</f>
        <v>8.6999999999999993</v>
      </c>
      <c r="FM12" s="95">
        <f>IF($FJ$8,FR7,"-")</f>
        <v>14.9</v>
      </c>
      <c r="FN12" s="95">
        <f>IF($FJ$8,FS7,"-")</f>
        <v>16.2</v>
      </c>
      <c r="FO12" s="84"/>
      <c r="FP12" s="84"/>
      <c r="FQ12" s="84"/>
      <c r="FR12" s="84"/>
      <c r="FS12" s="94" t="s">
        <v>147</v>
      </c>
      <c r="FT12" s="95">
        <f>IF($FT$8,FY7,"-")</f>
        <v>390.3</v>
      </c>
      <c r="FU12" s="95">
        <f>IF($FT$8,FZ7,"-")</f>
        <v>394.9</v>
      </c>
      <c r="FV12" s="95">
        <f>IF($FT$8,GA7,"-")</f>
        <v>375</v>
      </c>
      <c r="FW12" s="95">
        <f>IF($FT$8,GB7,"-")</f>
        <v>314.5</v>
      </c>
      <c r="FX12" s="95">
        <f>IF($FT$8,GC7,"-")</f>
        <v>302.8</v>
      </c>
      <c r="FY12" s="84"/>
      <c r="FZ12" s="84"/>
      <c r="GA12" s="84"/>
      <c r="GB12" s="84"/>
      <c r="GC12" s="94" t="s">
        <v>147</v>
      </c>
      <c r="GD12" s="95" t="str">
        <f>IF($GD$8,GI7,"-")</f>
        <v>-</v>
      </c>
      <c r="GE12" s="95" t="str">
        <f>IF($GD$8,GJ7,"-")</f>
        <v>-</v>
      </c>
      <c r="GF12" s="95" t="str">
        <f>IF($GD$8,GK7,"-")</f>
        <v>-</v>
      </c>
      <c r="GG12" s="95" t="str">
        <f>IF($GD$8,GL7,"-")</f>
        <v>-</v>
      </c>
      <c r="GH12" s="95" t="str">
        <f>IF($GD$8,GM7,"-")</f>
        <v>-</v>
      </c>
      <c r="GI12" s="84"/>
      <c r="GJ12" s="84"/>
      <c r="GK12" s="84"/>
      <c r="GL12" s="84"/>
      <c r="GM12" s="94" t="s">
        <v>147</v>
      </c>
      <c r="GN12" s="95">
        <f>IF($GN$8,GS7,"-")</f>
        <v>85.6</v>
      </c>
      <c r="GO12" s="95">
        <f>IF($GN$8,GT7,"-")</f>
        <v>92</v>
      </c>
      <c r="GP12" s="95">
        <f>IF($GN$8,GU7,"-")</f>
        <v>94.7</v>
      </c>
      <c r="GQ12" s="95">
        <f>IF($GN$8,GV7,"-")</f>
        <v>96</v>
      </c>
      <c r="GR12" s="95">
        <f>IF($GN$8,GW7,"-")</f>
        <v>97.1</v>
      </c>
      <c r="GS12" s="84"/>
      <c r="GT12" s="84"/>
      <c r="GU12" s="84"/>
      <c r="GV12" s="84"/>
      <c r="GW12" s="84"/>
      <c r="GX12" s="94" t="s">
        <v>147</v>
      </c>
      <c r="GY12" s="95" t="str">
        <f>IF($GY$8,HD7,"-")</f>
        <v>-</v>
      </c>
      <c r="GZ12" s="95" t="str">
        <f>IF($GY$8,HE7,"-")</f>
        <v>-</v>
      </c>
      <c r="HA12" s="95" t="str">
        <f>IF($GY$8,HF7,"-")</f>
        <v>-</v>
      </c>
      <c r="HB12" s="95" t="str">
        <f>IF($GY$8,HG7,"-")</f>
        <v>-</v>
      </c>
      <c r="HC12" s="95" t="str">
        <f>IF($GY$8,HH7,"-")</f>
        <v>-</v>
      </c>
      <c r="HD12" s="84"/>
      <c r="HE12" s="84"/>
      <c r="HF12" s="84"/>
      <c r="HG12" s="84"/>
      <c r="HH12" s="94" t="s">
        <v>147</v>
      </c>
      <c r="HI12" s="95" t="str">
        <f>IF($HI$8,HN7,"-")</f>
        <v>-</v>
      </c>
      <c r="HJ12" s="95" t="str">
        <f>IF($HI$8,HO7,"-")</f>
        <v>-</v>
      </c>
      <c r="HK12" s="95" t="str">
        <f>IF($HI$8,HP7,"-")</f>
        <v>-</v>
      </c>
      <c r="HL12" s="95" t="str">
        <f>IF($HI$8,HQ7,"-")</f>
        <v>-</v>
      </c>
      <c r="HM12" s="95" t="str">
        <f>IF($HI$8,HR7,"-")</f>
        <v>-</v>
      </c>
      <c r="HN12" s="84"/>
      <c r="HO12" s="84"/>
      <c r="HP12" s="84"/>
      <c r="HQ12" s="84"/>
      <c r="HR12" s="94" t="s">
        <v>147</v>
      </c>
      <c r="HS12" s="95" t="str">
        <f>IF($HS$8,HX7,"-")</f>
        <v>-</v>
      </c>
      <c r="HT12" s="95" t="str">
        <f>IF($HS$8,HY7,"-")</f>
        <v>-</v>
      </c>
      <c r="HU12" s="95" t="str">
        <f>IF($HS$8,HZ7,"-")</f>
        <v>-</v>
      </c>
      <c r="HV12" s="95" t="str">
        <f>IF($HS$8,IA7,"-")</f>
        <v>-</v>
      </c>
      <c r="HW12" s="95" t="str">
        <f>IF($HS$8,IB7,"-")</f>
        <v>-</v>
      </c>
      <c r="HX12" s="84"/>
      <c r="HY12" s="84"/>
      <c r="HZ12" s="84"/>
      <c r="IA12" s="84"/>
      <c r="IB12" s="94" t="s">
        <v>147</v>
      </c>
      <c r="IC12" s="95" t="str">
        <f>IF($IC$8,IH7,"-")</f>
        <v>-</v>
      </c>
      <c r="ID12" s="95" t="str">
        <f>IF($IC$8,II7,"-")</f>
        <v>-</v>
      </c>
      <c r="IE12" s="95" t="str">
        <f>IF($IC$8,IJ7,"-")</f>
        <v>-</v>
      </c>
      <c r="IF12" s="95" t="str">
        <f>IF($IC$8,IK7,"-")</f>
        <v>-</v>
      </c>
      <c r="IG12" s="95" t="str">
        <f>IF($IC$8,IL7,"-")</f>
        <v>-</v>
      </c>
      <c r="IH12" s="84"/>
      <c r="II12" s="84"/>
      <c r="IJ12" s="84"/>
      <c r="IK12" s="84"/>
      <c r="IL12" s="94" t="s">
        <v>147</v>
      </c>
      <c r="IM12" s="95" t="str">
        <f>IF($IM$8,IR7,"-")</f>
        <v>-</v>
      </c>
      <c r="IN12" s="95" t="str">
        <f>IF($IM$8,IS7,"-")</f>
        <v>-</v>
      </c>
      <c r="IO12" s="95" t="str">
        <f>IF($IM$8,IT7,"-")</f>
        <v>-</v>
      </c>
      <c r="IP12" s="95" t="str">
        <f>IF($IM$8,IU7,"-")</f>
        <v>-</v>
      </c>
      <c r="IQ12" s="95" t="str">
        <f>IF($IM$8,IV7,"-")</f>
        <v>-</v>
      </c>
      <c r="IR12" s="84"/>
      <c r="IS12" s="84"/>
      <c r="IT12" s="84"/>
      <c r="IU12" s="84"/>
      <c r="IV12" s="84"/>
      <c r="IW12" s="94" t="s">
        <v>147</v>
      </c>
      <c r="IX12" s="95" t="str">
        <f>IF($IX$8,JC7,"-")</f>
        <v>-</v>
      </c>
      <c r="IY12" s="95" t="str">
        <f>IF($IX$8,JD7,"-")</f>
        <v>-</v>
      </c>
      <c r="IZ12" s="95" t="str">
        <f>IF($IX$8,JE7,"-")</f>
        <v>-</v>
      </c>
      <c r="JA12" s="95" t="str">
        <f>IF($IX$8,JF7,"-")</f>
        <v>-</v>
      </c>
      <c r="JB12" s="95" t="str">
        <f>IF($IX$8,JG7,"-")</f>
        <v>-</v>
      </c>
      <c r="JC12" s="84"/>
      <c r="JD12" s="84"/>
      <c r="JE12" s="84"/>
      <c r="JF12" s="84"/>
      <c r="JG12" s="94" t="s">
        <v>147</v>
      </c>
      <c r="JH12" s="95" t="str">
        <f>IF($JH$8,JM7,"-")</f>
        <v>-</v>
      </c>
      <c r="JI12" s="95" t="str">
        <f>IF($JH$8,JN7,"-")</f>
        <v>-</v>
      </c>
      <c r="JJ12" s="95" t="str">
        <f>IF($JH$8,JO7,"-")</f>
        <v>-</v>
      </c>
      <c r="JK12" s="95" t="str">
        <f>IF($JH$8,JP7,"-")</f>
        <v>-</v>
      </c>
      <c r="JL12" s="95" t="str">
        <f>IF($JH$8,JQ7,"-")</f>
        <v>-</v>
      </c>
      <c r="JM12" s="84"/>
      <c r="JN12" s="84"/>
      <c r="JO12" s="84"/>
      <c r="JP12" s="84"/>
      <c r="JQ12" s="94" t="s">
        <v>147</v>
      </c>
      <c r="JR12" s="95" t="str">
        <f>IF($JR$8,JW7,"-")</f>
        <v>-</v>
      </c>
      <c r="JS12" s="95" t="str">
        <f>IF($JR$8,JX7,"-")</f>
        <v>-</v>
      </c>
      <c r="JT12" s="95" t="str">
        <f>IF($JR$8,JY7,"-")</f>
        <v>-</v>
      </c>
      <c r="JU12" s="95" t="str">
        <f>IF($JR$8,JZ7,"-")</f>
        <v>-</v>
      </c>
      <c r="JV12" s="95" t="str">
        <f>IF($JR$8,KA7,"-")</f>
        <v>-</v>
      </c>
      <c r="JW12" s="84"/>
      <c r="JX12" s="84"/>
      <c r="JY12" s="84"/>
      <c r="JZ12" s="84"/>
      <c r="KA12" s="94" t="s">
        <v>147</v>
      </c>
      <c r="KB12" s="95" t="str">
        <f>IF($KB$8,KG7,"-")</f>
        <v>-</v>
      </c>
      <c r="KC12" s="95" t="str">
        <f>IF($KB$8,KH7,"-")</f>
        <v>-</v>
      </c>
      <c r="KD12" s="95" t="str">
        <f>IF($KB$8,KI7,"-")</f>
        <v>-</v>
      </c>
      <c r="KE12" s="95" t="str">
        <f>IF($KB$8,KJ7,"-")</f>
        <v>-</v>
      </c>
      <c r="KF12" s="95" t="str">
        <f>IF($KB$8,KK7,"-")</f>
        <v>-</v>
      </c>
      <c r="KG12" s="84"/>
      <c r="KH12" s="84"/>
      <c r="KI12" s="84"/>
      <c r="KJ12" s="84"/>
      <c r="KK12" s="94" t="s">
        <v>147</v>
      </c>
      <c r="KL12" s="95" t="str">
        <f>IF($KL$8,KQ7,"-")</f>
        <v>-</v>
      </c>
      <c r="KM12" s="95" t="str">
        <f>IF($KL$8,KR7,"-")</f>
        <v>-</v>
      </c>
      <c r="KN12" s="95" t="str">
        <f>IF($KL$8,KS7,"-")</f>
        <v>-</v>
      </c>
      <c r="KO12" s="95" t="str">
        <f>IF($KL$8,KT7,"-")</f>
        <v>-</v>
      </c>
      <c r="KP12" s="95" t="str">
        <f>IF($KL$8,KU7,"-")</f>
        <v>-</v>
      </c>
      <c r="KQ12" s="84"/>
      <c r="KR12" s="84"/>
      <c r="KS12" s="84"/>
      <c r="KT12" s="84"/>
      <c r="KU12" s="84"/>
      <c r="KV12" s="94" t="s">
        <v>147</v>
      </c>
      <c r="KW12" s="95">
        <f>IF($KW$8,LB7,"-")</f>
        <v>14.5</v>
      </c>
      <c r="KX12" s="95">
        <f>IF($KW$8,LC7,"-")</f>
        <v>14.9</v>
      </c>
      <c r="KY12" s="95">
        <f>IF($KW$8,LD7,"-")</f>
        <v>15.3</v>
      </c>
      <c r="KZ12" s="95">
        <f>IF($KW$8,LE7,"-")</f>
        <v>14.9</v>
      </c>
      <c r="LA12" s="95">
        <f>IF($KW$8,LF7,"-")</f>
        <v>14.9</v>
      </c>
      <c r="LB12" s="84"/>
      <c r="LC12" s="84"/>
      <c r="LD12" s="84"/>
      <c r="LE12" s="84"/>
      <c r="LF12" s="94" t="s">
        <v>147</v>
      </c>
      <c r="LG12" s="95">
        <f>IF($LG$8,LL7,"-")</f>
        <v>0.3</v>
      </c>
      <c r="LH12" s="95">
        <f>IF($LG$8,LM7,"-")</f>
        <v>0.3</v>
      </c>
      <c r="LI12" s="95">
        <f>IF($LG$8,LN7,"-")</f>
        <v>0.7</v>
      </c>
      <c r="LJ12" s="95">
        <f>IF($LG$8,LO7,"-")</f>
        <v>0.4</v>
      </c>
      <c r="LK12" s="95">
        <f>IF($LG$8,LP7,"-")</f>
        <v>1.8</v>
      </c>
      <c r="LL12" s="84"/>
      <c r="LM12" s="84"/>
      <c r="LN12" s="84"/>
      <c r="LO12" s="84"/>
      <c r="LP12" s="94" t="s">
        <v>147</v>
      </c>
      <c r="LQ12" s="95">
        <f>IF($LQ$8,LV7,"-")</f>
        <v>189.5</v>
      </c>
      <c r="LR12" s="95">
        <f>IF($LQ$8,LW7,"-")</f>
        <v>172</v>
      </c>
      <c r="LS12" s="95">
        <f>IF($LQ$8,LX7,"-")</f>
        <v>151.69999999999999</v>
      </c>
      <c r="LT12" s="95">
        <f>IF($LQ$8,LY7,"-")</f>
        <v>138.1</v>
      </c>
      <c r="LU12" s="95">
        <f>IF($LQ$8,LZ7,"-")</f>
        <v>125.8</v>
      </c>
      <c r="LV12" s="84"/>
      <c r="LW12" s="84"/>
      <c r="LX12" s="84"/>
      <c r="LY12" s="84"/>
      <c r="LZ12" s="94" t="s">
        <v>147</v>
      </c>
      <c r="MA12" s="95" t="str">
        <f>IF($MA$8,MF7,"-")</f>
        <v>-</v>
      </c>
      <c r="MB12" s="95" t="str">
        <f>IF($MA$8,MG7,"-")</f>
        <v>-</v>
      </c>
      <c r="MC12" s="95" t="str">
        <f>IF($MA$8,MH7,"-")</f>
        <v>-</v>
      </c>
      <c r="MD12" s="95" t="str">
        <f>IF($MA$8,MI7,"-")</f>
        <v>-</v>
      </c>
      <c r="ME12" s="95" t="str">
        <f>IF($MA$8,MJ7,"-")</f>
        <v>-</v>
      </c>
      <c r="MF12" s="84"/>
      <c r="MG12" s="84"/>
      <c r="MH12" s="84"/>
      <c r="MI12" s="84"/>
      <c r="MJ12" s="94" t="s">
        <v>147</v>
      </c>
      <c r="MK12" s="95">
        <f>IF($MK$8,MP7,"-")</f>
        <v>98.7</v>
      </c>
      <c r="ML12" s="95">
        <f>IF($MK$8,MQ7,"-")</f>
        <v>98.2</v>
      </c>
      <c r="MM12" s="95">
        <f>IF($MK$8,MR7,"-")</f>
        <v>98.7</v>
      </c>
      <c r="MN12" s="95">
        <f>IF($MK$8,MS7,"-")</f>
        <v>98.8</v>
      </c>
      <c r="MO12" s="95">
        <f>IF($MK$8,MT7,"-")</f>
        <v>98.9</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150</v>
      </c>
      <c r="AY13" s="95">
        <f>$BI$7</f>
        <v>100</v>
      </c>
      <c r="AZ13" s="95">
        <f>$BI$7</f>
        <v>100</v>
      </c>
      <c r="BA13" s="95">
        <f>$BI$7</f>
        <v>100</v>
      </c>
      <c r="BB13" s="95">
        <f>$BI$7</f>
        <v>100</v>
      </c>
      <c r="BC13" s="95">
        <f>$BI$7</f>
        <v>100</v>
      </c>
      <c r="BD13" s="84"/>
      <c r="BE13" s="84"/>
      <c r="BF13" s="84"/>
      <c r="BG13" s="84"/>
      <c r="BH13" s="84"/>
      <c r="BI13" s="94" t="s">
        <v>150</v>
      </c>
      <c r="BJ13" s="95">
        <f>$BT$7</f>
        <v>100</v>
      </c>
      <c r="BK13" s="95">
        <f>$BT$7</f>
        <v>100</v>
      </c>
      <c r="BL13" s="95">
        <f>$BT$7</f>
        <v>100</v>
      </c>
      <c r="BM13" s="95">
        <f>$BT$7</f>
        <v>100</v>
      </c>
      <c r="BN13" s="95">
        <f>$BT$7</f>
        <v>100</v>
      </c>
      <c r="BO13" s="84"/>
      <c r="BP13" s="84"/>
      <c r="BQ13" s="84"/>
      <c r="BR13" s="84"/>
      <c r="BS13" s="84"/>
      <c r="BT13" s="94" t="s">
        <v>150</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151</v>
      </c>
      <c r="C14" s="99"/>
      <c r="D14" s="100"/>
      <c r="E14" s="99"/>
      <c r="F14" s="206" t="s">
        <v>152</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153</v>
      </c>
      <c r="C15" s="196"/>
      <c r="D15" s="100"/>
      <c r="E15" s="97">
        <v>1</v>
      </c>
      <c r="F15" s="196" t="s">
        <v>154</v>
      </c>
      <c r="G15" s="196"/>
      <c r="H15" s="102" t="s">
        <v>155</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156</v>
      </c>
      <c r="AY15" s="103"/>
      <c r="AZ15" s="103"/>
      <c r="BA15" s="103"/>
      <c r="BB15" s="103"/>
      <c r="BC15" s="103"/>
      <c r="BD15" s="100"/>
      <c r="BE15" s="100"/>
      <c r="BF15" s="100"/>
      <c r="BG15" s="100"/>
      <c r="BH15" s="100"/>
      <c r="BI15" s="101" t="s">
        <v>156</v>
      </c>
      <c r="BJ15" s="103"/>
      <c r="BK15" s="103"/>
      <c r="BL15" s="103"/>
      <c r="BM15" s="103"/>
      <c r="BN15" s="103"/>
      <c r="BO15" s="100"/>
      <c r="BP15" s="100"/>
      <c r="BQ15" s="100"/>
      <c r="BR15" s="100"/>
      <c r="BS15" s="100"/>
      <c r="BT15" s="101" t="s">
        <v>156</v>
      </c>
      <c r="BU15" s="103"/>
      <c r="BV15" s="103"/>
      <c r="BW15" s="103"/>
      <c r="BX15" s="103"/>
      <c r="BY15" s="103"/>
      <c r="BZ15" s="100"/>
      <c r="CA15" s="100"/>
      <c r="CB15" s="100"/>
      <c r="CC15" s="100"/>
      <c r="CD15" s="100"/>
      <c r="CE15" s="101" t="s">
        <v>156</v>
      </c>
      <c r="CF15" s="103"/>
      <c r="CG15" s="103"/>
      <c r="CH15" s="103"/>
      <c r="CI15" s="103"/>
      <c r="CJ15" s="103"/>
      <c r="CK15" s="100"/>
      <c r="CL15" s="100"/>
      <c r="CM15" s="100"/>
      <c r="CN15" s="100"/>
      <c r="CO15" s="101" t="s">
        <v>156</v>
      </c>
      <c r="CP15" s="103"/>
      <c r="CQ15" s="103"/>
      <c r="CR15" s="103"/>
      <c r="CS15" s="103"/>
      <c r="CT15" s="103"/>
      <c r="CU15" s="100"/>
      <c r="CV15" s="100"/>
      <c r="CW15" s="100"/>
      <c r="CX15" s="100"/>
      <c r="CY15" s="100"/>
      <c r="CZ15" s="101" t="s">
        <v>156</v>
      </c>
      <c r="DA15" s="103"/>
      <c r="DB15" s="103"/>
      <c r="DC15" s="103"/>
      <c r="DD15" s="103"/>
      <c r="DE15" s="103"/>
      <c r="DF15" s="100"/>
      <c r="DG15" s="100"/>
      <c r="DH15" s="100"/>
      <c r="DI15" s="100"/>
      <c r="DJ15" s="101" t="s">
        <v>156</v>
      </c>
      <c r="DK15" s="103"/>
      <c r="DL15" s="103"/>
      <c r="DM15" s="103"/>
      <c r="DN15" s="103"/>
      <c r="DO15" s="103"/>
      <c r="DP15" s="100"/>
      <c r="DQ15" s="100"/>
      <c r="DR15" s="100"/>
      <c r="DS15" s="100"/>
      <c r="DT15" s="101" t="s">
        <v>156</v>
      </c>
      <c r="DU15" s="103"/>
      <c r="DV15" s="103"/>
      <c r="DW15" s="103"/>
      <c r="DX15" s="103"/>
      <c r="DY15" s="103"/>
      <c r="DZ15" s="100"/>
      <c r="EA15" s="100"/>
      <c r="EB15" s="100"/>
      <c r="EC15" s="100"/>
      <c r="ED15" s="101" t="s">
        <v>156</v>
      </c>
      <c r="EE15" s="103"/>
      <c r="EF15" s="103"/>
      <c r="EG15" s="103"/>
      <c r="EH15" s="103"/>
      <c r="EI15" s="103"/>
      <c r="EJ15" s="100"/>
      <c r="EK15" s="100"/>
      <c r="EL15" s="100"/>
      <c r="EM15" s="100"/>
      <c r="EN15" s="101" t="s">
        <v>156</v>
      </c>
      <c r="EO15" s="103"/>
      <c r="EP15" s="103"/>
      <c r="EQ15" s="103"/>
      <c r="ER15" s="103"/>
      <c r="ES15" s="103"/>
      <c r="ET15" s="100"/>
      <c r="EU15" s="100"/>
      <c r="EV15" s="100"/>
      <c r="EW15" s="100"/>
      <c r="EX15" s="100"/>
      <c r="EY15" s="101" t="s">
        <v>156</v>
      </c>
      <c r="EZ15" s="103"/>
      <c r="FA15" s="103"/>
      <c r="FB15" s="103"/>
      <c r="FC15" s="103"/>
      <c r="FD15" s="103"/>
      <c r="FE15" s="100"/>
      <c r="FF15" s="100"/>
      <c r="FG15" s="100"/>
      <c r="FH15" s="100"/>
      <c r="FI15" s="101" t="s">
        <v>156</v>
      </c>
      <c r="FJ15" s="103"/>
      <c r="FK15" s="103"/>
      <c r="FL15" s="103"/>
      <c r="FM15" s="103"/>
      <c r="FN15" s="103"/>
      <c r="FO15" s="100"/>
      <c r="FP15" s="100"/>
      <c r="FQ15" s="100"/>
      <c r="FR15" s="100"/>
      <c r="FS15" s="101" t="s">
        <v>156</v>
      </c>
      <c r="FT15" s="103"/>
      <c r="FU15" s="103"/>
      <c r="FV15" s="103"/>
      <c r="FW15" s="103"/>
      <c r="FX15" s="103"/>
      <c r="FY15" s="100"/>
      <c r="FZ15" s="100"/>
      <c r="GA15" s="100"/>
      <c r="GB15" s="100"/>
      <c r="GC15" s="101" t="s">
        <v>156</v>
      </c>
      <c r="GD15" s="103"/>
      <c r="GE15" s="103"/>
      <c r="GF15" s="103"/>
      <c r="GG15" s="103"/>
      <c r="GH15" s="103"/>
      <c r="GI15" s="100"/>
      <c r="GJ15" s="100"/>
      <c r="GK15" s="100"/>
      <c r="GL15" s="100"/>
      <c r="GM15" s="101" t="s">
        <v>156</v>
      </c>
      <c r="GN15" s="103"/>
      <c r="GO15" s="103"/>
      <c r="GP15" s="103"/>
      <c r="GQ15" s="103"/>
      <c r="GR15" s="103"/>
      <c r="GS15" s="100"/>
      <c r="GT15" s="100"/>
      <c r="GU15" s="100"/>
      <c r="GV15" s="100"/>
      <c r="GW15" s="100"/>
      <c r="GX15" s="101" t="s">
        <v>156</v>
      </c>
      <c r="GY15" s="103"/>
      <c r="GZ15" s="103"/>
      <c r="HA15" s="103"/>
      <c r="HB15" s="103"/>
      <c r="HC15" s="103"/>
      <c r="HD15" s="100"/>
      <c r="HE15" s="100"/>
      <c r="HF15" s="100"/>
      <c r="HG15" s="100"/>
      <c r="HH15" s="101" t="s">
        <v>156</v>
      </c>
      <c r="HI15" s="103"/>
      <c r="HJ15" s="103"/>
      <c r="HK15" s="103"/>
      <c r="HL15" s="103"/>
      <c r="HM15" s="103"/>
      <c r="HN15" s="100"/>
      <c r="HO15" s="100"/>
      <c r="HP15" s="100"/>
      <c r="HQ15" s="100"/>
      <c r="HR15" s="101" t="s">
        <v>156</v>
      </c>
      <c r="HS15" s="103"/>
      <c r="HT15" s="103"/>
      <c r="HU15" s="103"/>
      <c r="HV15" s="103"/>
      <c r="HW15" s="103"/>
      <c r="HX15" s="100"/>
      <c r="HY15" s="100"/>
      <c r="HZ15" s="100"/>
      <c r="IA15" s="100"/>
      <c r="IB15" s="101" t="s">
        <v>156</v>
      </c>
      <c r="IC15" s="103"/>
      <c r="ID15" s="103"/>
      <c r="IE15" s="103"/>
      <c r="IF15" s="103"/>
      <c r="IG15" s="103"/>
      <c r="IH15" s="100"/>
      <c r="II15" s="100"/>
      <c r="IJ15" s="100"/>
      <c r="IK15" s="100"/>
      <c r="IL15" s="101" t="s">
        <v>156</v>
      </c>
      <c r="IM15" s="103"/>
      <c r="IN15" s="103"/>
      <c r="IO15" s="103"/>
      <c r="IP15" s="103"/>
      <c r="IQ15" s="103"/>
      <c r="IR15" s="100"/>
      <c r="IS15" s="100"/>
      <c r="IT15" s="100"/>
      <c r="IU15" s="100"/>
      <c r="IV15" s="100"/>
      <c r="IW15" s="101" t="s">
        <v>156</v>
      </c>
      <c r="IX15" s="103"/>
      <c r="IY15" s="103"/>
      <c r="IZ15" s="103"/>
      <c r="JA15" s="103"/>
      <c r="JB15" s="103"/>
      <c r="JC15" s="100"/>
      <c r="JD15" s="100"/>
      <c r="JE15" s="100"/>
      <c r="JF15" s="100"/>
      <c r="JG15" s="101" t="s">
        <v>156</v>
      </c>
      <c r="JH15" s="103"/>
      <c r="JI15" s="103"/>
      <c r="JJ15" s="103"/>
      <c r="JK15" s="103"/>
      <c r="JL15" s="103"/>
      <c r="JM15" s="100"/>
      <c r="JN15" s="100"/>
      <c r="JO15" s="100"/>
      <c r="JP15" s="100"/>
      <c r="JQ15" s="101" t="s">
        <v>156</v>
      </c>
      <c r="JR15" s="103"/>
      <c r="JS15" s="103"/>
      <c r="JT15" s="103"/>
      <c r="JU15" s="103"/>
      <c r="JV15" s="103"/>
      <c r="JW15" s="100"/>
      <c r="JX15" s="100"/>
      <c r="JY15" s="100"/>
      <c r="JZ15" s="100"/>
      <c r="KA15" s="101" t="s">
        <v>156</v>
      </c>
      <c r="KB15" s="103"/>
      <c r="KC15" s="103"/>
      <c r="KD15" s="103"/>
      <c r="KE15" s="103"/>
      <c r="KF15" s="103"/>
      <c r="KG15" s="100"/>
      <c r="KH15" s="100"/>
      <c r="KI15" s="100"/>
      <c r="KJ15" s="100"/>
      <c r="KK15" s="101" t="s">
        <v>156</v>
      </c>
      <c r="KL15" s="103"/>
      <c r="KM15" s="103"/>
      <c r="KN15" s="103"/>
      <c r="KO15" s="103"/>
      <c r="KP15" s="103"/>
      <c r="KQ15" s="100"/>
      <c r="KR15" s="100"/>
      <c r="KS15" s="100"/>
      <c r="KT15" s="100"/>
      <c r="KU15" s="100"/>
      <c r="KV15" s="101" t="s">
        <v>156</v>
      </c>
      <c r="KW15" s="103"/>
      <c r="KX15" s="103"/>
      <c r="KY15" s="103"/>
      <c r="KZ15" s="103"/>
      <c r="LA15" s="103"/>
      <c r="LB15" s="100"/>
      <c r="LC15" s="100"/>
      <c r="LD15" s="100"/>
      <c r="LE15" s="100"/>
      <c r="LF15" s="101" t="s">
        <v>156</v>
      </c>
      <c r="LG15" s="103"/>
      <c r="LH15" s="103"/>
      <c r="LI15" s="103"/>
      <c r="LJ15" s="103"/>
      <c r="LK15" s="103"/>
      <c r="LL15" s="100"/>
      <c r="LM15" s="100"/>
      <c r="LN15" s="100"/>
      <c r="LO15" s="100"/>
      <c r="LP15" s="101" t="s">
        <v>156</v>
      </c>
      <c r="LQ15" s="103"/>
      <c r="LR15" s="103"/>
      <c r="LS15" s="103"/>
      <c r="LT15" s="103"/>
      <c r="LU15" s="103"/>
      <c r="LV15" s="100"/>
      <c r="LW15" s="100"/>
      <c r="LX15" s="100"/>
      <c r="LY15" s="100"/>
      <c r="LZ15" s="101" t="s">
        <v>156</v>
      </c>
      <c r="MA15" s="103"/>
      <c r="MB15" s="103"/>
      <c r="MC15" s="103"/>
      <c r="MD15" s="103"/>
      <c r="ME15" s="103"/>
      <c r="MF15" s="100"/>
      <c r="MG15" s="100"/>
      <c r="MH15" s="100"/>
      <c r="MI15" s="100"/>
      <c r="MJ15" s="101" t="s">
        <v>156</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157</v>
      </c>
      <c r="C16" s="196"/>
      <c r="D16" s="100"/>
      <c r="E16" s="97">
        <f>E15+1</f>
        <v>2</v>
      </c>
      <c r="F16" s="196" t="s">
        <v>158</v>
      </c>
      <c r="G16" s="196"/>
      <c r="H16" s="102" t="s">
        <v>159</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160</v>
      </c>
      <c r="C17" s="196"/>
      <c r="D17" s="100"/>
      <c r="E17" s="97">
        <f t="shared" ref="E17" si="8">E16+1</f>
        <v>3</v>
      </c>
      <c r="F17" s="196" t="s">
        <v>161</v>
      </c>
      <c r="G17" s="196"/>
      <c r="H17" s="102" t="s">
        <v>162</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163</v>
      </c>
      <c r="AY17" s="106">
        <f>IF(AY7="-",NA(),AY7)</f>
        <v>103.4</v>
      </c>
      <c r="AZ17" s="106">
        <f t="shared" ref="AZ17:BC17" si="9">IF(AZ7="-",NA(),AZ7)</f>
        <v>98.4</v>
      </c>
      <c r="BA17" s="106">
        <f t="shared" si="9"/>
        <v>111.4</v>
      </c>
      <c r="BB17" s="106">
        <f t="shared" si="9"/>
        <v>98.8</v>
      </c>
      <c r="BC17" s="106">
        <f t="shared" si="9"/>
        <v>97.6</v>
      </c>
      <c r="BD17" s="100"/>
      <c r="BE17" s="100"/>
      <c r="BF17" s="100"/>
      <c r="BG17" s="100"/>
      <c r="BH17" s="100"/>
      <c r="BI17" s="105" t="s">
        <v>163</v>
      </c>
      <c r="BJ17" s="106">
        <f>IF(BJ7="-",NA(),BJ7)</f>
        <v>181.4</v>
      </c>
      <c r="BK17" s="106">
        <f t="shared" ref="BK17:BN17" si="10">IF(BK7="-",NA(),BK7)</f>
        <v>179.9</v>
      </c>
      <c r="BL17" s="106">
        <f t="shared" si="10"/>
        <v>195.3</v>
      </c>
      <c r="BM17" s="106">
        <f t="shared" si="10"/>
        <v>222.8</v>
      </c>
      <c r="BN17" s="106">
        <f t="shared" si="10"/>
        <v>210.9</v>
      </c>
      <c r="BO17" s="100"/>
      <c r="BP17" s="100"/>
      <c r="BQ17" s="100"/>
      <c r="BR17" s="100"/>
      <c r="BS17" s="100"/>
      <c r="BT17" s="105" t="s">
        <v>163</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163</v>
      </c>
      <c r="CF17" s="106">
        <f>IF(CF7="-",NA(),CF7)</f>
        <v>38940.300000000003</v>
      </c>
      <c r="CG17" s="106">
        <f t="shared" ref="CG17:CJ17" si="12">IF(CG7="-",NA(),CG7)</f>
        <v>42156.6</v>
      </c>
      <c r="CH17" s="106">
        <f t="shared" si="12"/>
        <v>37910.800000000003</v>
      </c>
      <c r="CI17" s="106">
        <f t="shared" si="12"/>
        <v>40185.800000000003</v>
      </c>
      <c r="CJ17" s="106">
        <f t="shared" si="12"/>
        <v>39117.599999999999</v>
      </c>
      <c r="CK17" s="100"/>
      <c r="CL17" s="100"/>
      <c r="CM17" s="100"/>
      <c r="CN17" s="100"/>
      <c r="CO17" s="105" t="s">
        <v>163</v>
      </c>
      <c r="CP17" s="107">
        <f>IF(CP7="-",NA(),CP7)</f>
        <v>3811</v>
      </c>
      <c r="CQ17" s="107">
        <f t="shared" ref="CQ17:CT17" si="13">IF(CQ7="-",NA(),CQ7)</f>
        <v>2849</v>
      </c>
      <c r="CR17" s="107">
        <f t="shared" si="13"/>
        <v>29794</v>
      </c>
      <c r="CS17" s="107">
        <f t="shared" si="13"/>
        <v>21679</v>
      </c>
      <c r="CT17" s="107">
        <f t="shared" si="13"/>
        <v>20084</v>
      </c>
      <c r="CU17" s="100"/>
      <c r="CV17" s="100"/>
      <c r="CW17" s="100"/>
      <c r="CX17" s="100"/>
      <c r="CY17" s="100"/>
      <c r="CZ17" s="105" t="s">
        <v>163</v>
      </c>
      <c r="DA17" s="106">
        <f>IF(DA7="-",NA(),DA7)</f>
        <v>15.9</v>
      </c>
      <c r="DB17" s="106">
        <f t="shared" ref="DB17:DE17" si="14">IF(DB7="-",NA(),DB7)</f>
        <v>15.7</v>
      </c>
      <c r="DC17" s="106">
        <f t="shared" si="14"/>
        <v>16.600000000000001</v>
      </c>
      <c r="DD17" s="106">
        <f t="shared" si="14"/>
        <v>19.5</v>
      </c>
      <c r="DE17" s="106">
        <f t="shared" si="14"/>
        <v>18.600000000000001</v>
      </c>
      <c r="DF17" s="100"/>
      <c r="DG17" s="100"/>
      <c r="DH17" s="100"/>
      <c r="DI17" s="100"/>
      <c r="DJ17" s="105" t="s">
        <v>163</v>
      </c>
      <c r="DK17" s="106">
        <f>IF(DK7="-",NA(),DK7)</f>
        <v>0</v>
      </c>
      <c r="DL17" s="106">
        <f t="shared" ref="DL17:DO17" si="15">IF(DL7="-",NA(),DL7)</f>
        <v>0</v>
      </c>
      <c r="DM17" s="106">
        <f t="shared" si="15"/>
        <v>0</v>
      </c>
      <c r="DN17" s="106">
        <f t="shared" si="15"/>
        <v>0</v>
      </c>
      <c r="DO17" s="106">
        <f t="shared" si="15"/>
        <v>0</v>
      </c>
      <c r="DP17" s="100"/>
      <c r="DQ17" s="100"/>
      <c r="DR17" s="100"/>
      <c r="DS17" s="100"/>
      <c r="DT17" s="105" t="s">
        <v>163</v>
      </c>
      <c r="DU17" s="106">
        <f>IF(DU7="-",NA(),DU7)</f>
        <v>0</v>
      </c>
      <c r="DV17" s="106">
        <f t="shared" ref="DV17:DY17" si="16">IF(DV7="-",NA(),DV7)</f>
        <v>0</v>
      </c>
      <c r="DW17" s="106">
        <f t="shared" si="16"/>
        <v>321.8</v>
      </c>
      <c r="DX17" s="106">
        <f t="shared" si="16"/>
        <v>266.89999999999998</v>
      </c>
      <c r="DY17" s="106">
        <f t="shared" si="16"/>
        <v>262.2</v>
      </c>
      <c r="DZ17" s="100"/>
      <c r="EA17" s="100"/>
      <c r="EB17" s="100"/>
      <c r="EC17" s="100"/>
      <c r="ED17" s="105" t="s">
        <v>163</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163</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163</v>
      </c>
      <c r="EZ17" s="106" t="e">
        <f>IF(EZ7="-",NA(),EZ7)</f>
        <v>#N/A</v>
      </c>
      <c r="FA17" s="106" t="e">
        <f t="shared" ref="FA17:FD17" si="19">IF(FA7="-",NA(),FA7)</f>
        <v>#N/A</v>
      </c>
      <c r="FB17" s="106">
        <f t="shared" si="19"/>
        <v>22.5</v>
      </c>
      <c r="FC17" s="106">
        <f t="shared" si="19"/>
        <v>58.3</v>
      </c>
      <c r="FD17" s="106">
        <f t="shared" si="19"/>
        <v>51.5</v>
      </c>
      <c r="FE17" s="100"/>
      <c r="FF17" s="100"/>
      <c r="FG17" s="100"/>
      <c r="FH17" s="100"/>
      <c r="FI17" s="105" t="s">
        <v>163</v>
      </c>
      <c r="FJ17" s="106" t="e">
        <f>IF(FJ7="-",NA(),FJ7)</f>
        <v>#N/A</v>
      </c>
      <c r="FK17" s="106" t="e">
        <f t="shared" ref="FK17:FN17" si="20">IF(FK7="-",NA(),FK7)</f>
        <v>#N/A</v>
      </c>
      <c r="FL17" s="106">
        <f t="shared" si="20"/>
        <v>0</v>
      </c>
      <c r="FM17" s="106">
        <f t="shared" si="20"/>
        <v>0</v>
      </c>
      <c r="FN17" s="106">
        <f t="shared" si="20"/>
        <v>0</v>
      </c>
      <c r="FO17" s="100"/>
      <c r="FP17" s="100"/>
      <c r="FQ17" s="100"/>
      <c r="FR17" s="100"/>
      <c r="FS17" s="105" t="s">
        <v>163</v>
      </c>
      <c r="FT17" s="106" t="e">
        <f>IF(FT7="-",NA(),FT7)</f>
        <v>#N/A</v>
      </c>
      <c r="FU17" s="106" t="e">
        <f t="shared" ref="FU17:FX17" si="21">IF(FU7="-",NA(),FU7)</f>
        <v>#N/A</v>
      </c>
      <c r="FV17" s="106">
        <f t="shared" si="21"/>
        <v>2909.1</v>
      </c>
      <c r="FW17" s="106">
        <f t="shared" si="21"/>
        <v>1053.5</v>
      </c>
      <c r="FX17" s="106">
        <f t="shared" si="21"/>
        <v>1107.8</v>
      </c>
      <c r="FY17" s="100"/>
      <c r="FZ17" s="100"/>
      <c r="GA17" s="100"/>
      <c r="GB17" s="100"/>
      <c r="GC17" s="105" t="s">
        <v>163</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163</v>
      </c>
      <c r="GN17" s="106" t="e">
        <f>IF(GN7="-",NA(),GN7)</f>
        <v>#N/A</v>
      </c>
      <c r="GO17" s="106" t="e">
        <f t="shared" ref="GO17:GR17" si="23">IF(GO7="-",NA(),GO7)</f>
        <v>#N/A</v>
      </c>
      <c r="GP17" s="106">
        <f t="shared" si="23"/>
        <v>100</v>
      </c>
      <c r="GQ17" s="106">
        <f t="shared" si="23"/>
        <v>100</v>
      </c>
      <c r="GR17" s="106">
        <f t="shared" si="23"/>
        <v>100</v>
      </c>
      <c r="GS17" s="100"/>
      <c r="GT17" s="100"/>
      <c r="GU17" s="100"/>
      <c r="GV17" s="100"/>
      <c r="GW17" s="100"/>
      <c r="GX17" s="105" t="s">
        <v>163</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163</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163</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163</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163</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163</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163</v>
      </c>
      <c r="KW17" s="106">
        <f>IF(KW7="-",NA(),KW7)</f>
        <v>15.9</v>
      </c>
      <c r="KX17" s="106">
        <f t="shared" ref="KX17:LA17" si="34">IF(KX7="-",NA(),KX7)</f>
        <v>15.7</v>
      </c>
      <c r="KY17" s="106">
        <f t="shared" si="34"/>
        <v>15.9</v>
      </c>
      <c r="KZ17" s="106">
        <f t="shared" si="34"/>
        <v>15.1</v>
      </c>
      <c r="LA17" s="106">
        <f t="shared" si="34"/>
        <v>14.9</v>
      </c>
      <c r="LB17" s="100"/>
      <c r="LC17" s="100"/>
      <c r="LD17" s="100"/>
      <c r="LE17" s="100"/>
      <c r="LF17" s="105" t="s">
        <v>163</v>
      </c>
      <c r="LG17" s="106">
        <f>IF(LG7="-",NA(),LG7)</f>
        <v>0</v>
      </c>
      <c r="LH17" s="106">
        <f t="shared" ref="LH17:LK17" si="35">IF(LH7="-",NA(),LH7)</f>
        <v>0</v>
      </c>
      <c r="LI17" s="106">
        <f t="shared" si="35"/>
        <v>0</v>
      </c>
      <c r="LJ17" s="106">
        <f t="shared" si="35"/>
        <v>0</v>
      </c>
      <c r="LK17" s="106">
        <f t="shared" si="35"/>
        <v>0</v>
      </c>
      <c r="LL17" s="100"/>
      <c r="LM17" s="100"/>
      <c r="LN17" s="100"/>
      <c r="LO17" s="100"/>
      <c r="LP17" s="105" t="s">
        <v>163</v>
      </c>
      <c r="LQ17" s="106">
        <f>IF(LQ7="-",NA(),LQ7)</f>
        <v>0</v>
      </c>
      <c r="LR17" s="106">
        <f t="shared" ref="LR17:LU17" si="36">IF(LR7="-",NA(),LR7)</f>
        <v>0</v>
      </c>
      <c r="LS17" s="106">
        <f t="shared" si="36"/>
        <v>0</v>
      </c>
      <c r="LT17" s="106">
        <f t="shared" si="36"/>
        <v>0</v>
      </c>
      <c r="LU17" s="106">
        <f t="shared" si="36"/>
        <v>0</v>
      </c>
      <c r="LV17" s="100"/>
      <c r="LW17" s="100"/>
      <c r="LX17" s="100"/>
      <c r="LY17" s="100"/>
      <c r="LZ17" s="105" t="s">
        <v>163</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163</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164</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165</v>
      </c>
      <c r="AY18" s="106">
        <f>IF(BD7="-",NA(),BD7)</f>
        <v>88.8</v>
      </c>
      <c r="AZ18" s="106">
        <f t="shared" ref="AZ18:BC18" si="39">IF(BE7="-",NA(),BE7)</f>
        <v>121.3</v>
      </c>
      <c r="BA18" s="106">
        <f t="shared" si="39"/>
        <v>123.2</v>
      </c>
      <c r="BB18" s="106">
        <f t="shared" si="39"/>
        <v>134.69999999999999</v>
      </c>
      <c r="BC18" s="106">
        <f t="shared" si="39"/>
        <v>141.80000000000001</v>
      </c>
      <c r="BD18" s="100"/>
      <c r="BE18" s="100"/>
      <c r="BF18" s="100"/>
      <c r="BG18" s="100"/>
      <c r="BH18" s="100"/>
      <c r="BI18" s="105" t="s">
        <v>165</v>
      </c>
      <c r="BJ18" s="106">
        <f>IF(BO7="-",NA(),BO7)</f>
        <v>269.8</v>
      </c>
      <c r="BK18" s="106">
        <f t="shared" ref="BK18:BN18" si="40">IF(BP7="-",NA(),BP7)</f>
        <v>247.9</v>
      </c>
      <c r="BL18" s="106">
        <f t="shared" si="40"/>
        <v>240.1</v>
      </c>
      <c r="BM18" s="106">
        <f t="shared" si="40"/>
        <v>253.6</v>
      </c>
      <c r="BN18" s="106">
        <f t="shared" si="40"/>
        <v>238</v>
      </c>
      <c r="BO18" s="100"/>
      <c r="BP18" s="100"/>
      <c r="BQ18" s="100"/>
      <c r="BR18" s="100"/>
      <c r="BS18" s="100"/>
      <c r="BT18" s="105" t="s">
        <v>165</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165</v>
      </c>
      <c r="CF18" s="106">
        <f>IF(CK7="-",NA(),CK7)</f>
        <v>22847.9</v>
      </c>
      <c r="CG18" s="106">
        <f t="shared" ref="CG18:CJ18" si="42">IF(CL7="-",NA(),CL7)</f>
        <v>19199</v>
      </c>
      <c r="CH18" s="106">
        <f t="shared" si="42"/>
        <v>19863.5</v>
      </c>
      <c r="CI18" s="106">
        <f t="shared" si="42"/>
        <v>19066.3</v>
      </c>
      <c r="CJ18" s="106">
        <f t="shared" si="42"/>
        <v>18998.7</v>
      </c>
      <c r="CK18" s="100"/>
      <c r="CL18" s="100"/>
      <c r="CM18" s="100"/>
      <c r="CN18" s="100"/>
      <c r="CO18" s="105" t="s">
        <v>165</v>
      </c>
      <c r="CP18" s="107">
        <f>IF(CU7="-",NA(),CU7)</f>
        <v>2390</v>
      </c>
      <c r="CQ18" s="107">
        <f t="shared" ref="CQ18:CT18" si="43">IF(CV7="-",NA(),CV7)</f>
        <v>32739</v>
      </c>
      <c r="CR18" s="107">
        <f t="shared" si="43"/>
        <v>34140</v>
      </c>
      <c r="CS18" s="107">
        <f t="shared" si="43"/>
        <v>33434</v>
      </c>
      <c r="CT18" s="107">
        <f t="shared" si="43"/>
        <v>36820</v>
      </c>
      <c r="CU18" s="100"/>
      <c r="CV18" s="100"/>
      <c r="CW18" s="100"/>
      <c r="CX18" s="100"/>
      <c r="CY18" s="100"/>
      <c r="CZ18" s="105" t="s">
        <v>165</v>
      </c>
      <c r="DA18" s="106">
        <f>IF(DF7="-",NA(),DF7)</f>
        <v>36.4</v>
      </c>
      <c r="DB18" s="106">
        <f t="shared" ref="DB18:DE18" si="44">IF(DG7="-",NA(),DG7)</f>
        <v>31.6</v>
      </c>
      <c r="DC18" s="106">
        <f t="shared" si="44"/>
        <v>31.6</v>
      </c>
      <c r="DD18" s="106">
        <f t="shared" si="44"/>
        <v>30.1</v>
      </c>
      <c r="DE18" s="106">
        <f t="shared" si="44"/>
        <v>30.3</v>
      </c>
      <c r="DF18" s="100"/>
      <c r="DG18" s="100"/>
      <c r="DH18" s="100"/>
      <c r="DI18" s="100"/>
      <c r="DJ18" s="105" t="s">
        <v>165</v>
      </c>
      <c r="DK18" s="106">
        <f>IF(DP7="-",NA(),DP7)</f>
        <v>8.3000000000000007</v>
      </c>
      <c r="DL18" s="106">
        <f t="shared" ref="DL18:DO18" si="45">IF(DQ7="-",NA(),DQ7)</f>
        <v>7.1</v>
      </c>
      <c r="DM18" s="106">
        <f t="shared" si="45"/>
        <v>7.3</v>
      </c>
      <c r="DN18" s="106">
        <f t="shared" si="45"/>
        <v>5.3</v>
      </c>
      <c r="DO18" s="106">
        <f t="shared" si="45"/>
        <v>6.4</v>
      </c>
      <c r="DP18" s="100"/>
      <c r="DQ18" s="100"/>
      <c r="DR18" s="100"/>
      <c r="DS18" s="100"/>
      <c r="DT18" s="105" t="s">
        <v>165</v>
      </c>
      <c r="DU18" s="106">
        <f>IF(DZ7="-",NA(),DZ7)</f>
        <v>110.5</v>
      </c>
      <c r="DV18" s="106">
        <f t="shared" ref="DV18:DY18" si="46">IF(EA7="-",NA(),EA7)</f>
        <v>156.5</v>
      </c>
      <c r="DW18" s="106">
        <f t="shared" si="46"/>
        <v>157.6</v>
      </c>
      <c r="DX18" s="106">
        <f t="shared" si="46"/>
        <v>173.7</v>
      </c>
      <c r="DY18" s="106">
        <f t="shared" si="46"/>
        <v>160.19999999999999</v>
      </c>
      <c r="DZ18" s="100"/>
      <c r="EA18" s="100"/>
      <c r="EB18" s="100"/>
      <c r="EC18" s="100"/>
      <c r="ED18" s="105" t="s">
        <v>165</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165</v>
      </c>
      <c r="EO18" s="106">
        <f>IF(ET7="-",NA(),ET7)</f>
        <v>74.2</v>
      </c>
      <c r="EP18" s="106">
        <f t="shared" ref="EP18:ES18" si="48">IF(EU7="-",NA(),EU7)</f>
        <v>86.8</v>
      </c>
      <c r="EQ18" s="106">
        <f t="shared" si="48"/>
        <v>83.6</v>
      </c>
      <c r="ER18" s="106">
        <f t="shared" si="48"/>
        <v>82.6</v>
      </c>
      <c r="ES18" s="106">
        <f t="shared" si="48"/>
        <v>83.2</v>
      </c>
      <c r="ET18" s="100"/>
      <c r="EU18" s="100"/>
      <c r="EV18" s="100"/>
      <c r="EW18" s="100"/>
      <c r="EX18" s="100"/>
      <c r="EY18" s="105" t="s">
        <v>165</v>
      </c>
      <c r="EZ18" s="106">
        <f>IF(OR(NOT($EZ$8),FE7="-"),NA(),FE7)</f>
        <v>61.6</v>
      </c>
      <c r="FA18" s="106">
        <f>IF(OR(NOT($EZ$8),FF7="-"),NA(),FF7)</f>
        <v>57.7</v>
      </c>
      <c r="FB18" s="106">
        <f>IF(OR(NOT($EZ$8),FG7="-"),NA(),FG7)</f>
        <v>57.6</v>
      </c>
      <c r="FC18" s="106">
        <f>IF(OR(NOT($EZ$8),FH7="-"),NA(),FH7)</f>
        <v>60.4</v>
      </c>
      <c r="FD18" s="106">
        <f>IF(OR(NOT($EZ$8),FI7="-"),NA(),FI7)</f>
        <v>54.1</v>
      </c>
      <c r="FE18" s="100"/>
      <c r="FF18" s="100"/>
      <c r="FG18" s="100"/>
      <c r="FH18" s="100"/>
      <c r="FI18" s="105" t="s">
        <v>165</v>
      </c>
      <c r="FJ18" s="106">
        <f>IF(OR(NOT($FJ$8),FO7="-"),NA(),FO7)</f>
        <v>6.4</v>
      </c>
      <c r="FK18" s="106">
        <f>IF(OR(NOT($FJ$8),FP7="-"),NA(),FP7)</f>
        <v>5.4</v>
      </c>
      <c r="FL18" s="106">
        <f>IF(OR(NOT($FJ$8),FQ7="-"),NA(),FQ7)</f>
        <v>8.6999999999999993</v>
      </c>
      <c r="FM18" s="106">
        <f>IF(OR(NOT($FJ$8),FR7="-"),NA(),FR7)</f>
        <v>14.9</v>
      </c>
      <c r="FN18" s="106">
        <f>IF(OR(NOT($FJ$8),FS7="-"),NA(),FS7)</f>
        <v>16.2</v>
      </c>
      <c r="FO18" s="100"/>
      <c r="FP18" s="100"/>
      <c r="FQ18" s="100"/>
      <c r="FR18" s="100"/>
      <c r="FS18" s="105" t="s">
        <v>165</v>
      </c>
      <c r="FT18" s="106">
        <f>IF(OR(NOT($FT$8),FY7="-"),NA(),FY7)</f>
        <v>390.3</v>
      </c>
      <c r="FU18" s="106">
        <f>IF(OR(NOT($FT$8),FZ7="-"),NA(),FZ7)</f>
        <v>394.9</v>
      </c>
      <c r="FV18" s="106">
        <f>IF(OR(NOT($FT$8),GA7="-"),NA(),GA7)</f>
        <v>375</v>
      </c>
      <c r="FW18" s="106">
        <f>IF(OR(NOT($FT$8),GB7="-"),NA(),GB7)</f>
        <v>314.5</v>
      </c>
      <c r="FX18" s="106">
        <f>IF(OR(NOT($FT$8),GC7="-"),NA(),GC7)</f>
        <v>302.8</v>
      </c>
      <c r="FY18" s="100"/>
      <c r="FZ18" s="100"/>
      <c r="GA18" s="100"/>
      <c r="GB18" s="100"/>
      <c r="GC18" s="105" t="s">
        <v>165</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165</v>
      </c>
      <c r="GN18" s="106">
        <f>IF(OR(NOT($GN$8),GS7="-"),NA(),GS7)</f>
        <v>85.6</v>
      </c>
      <c r="GO18" s="106">
        <f>IF(OR(NOT($GN$8),GT7="-"),NA(),GT7)</f>
        <v>92</v>
      </c>
      <c r="GP18" s="106">
        <f>IF(OR(NOT($GN$8),GU7="-"),NA(),GU7)</f>
        <v>94.7</v>
      </c>
      <c r="GQ18" s="106">
        <f>IF(OR(NOT($GN$8),GV7="-"),NA(),GV7)</f>
        <v>96</v>
      </c>
      <c r="GR18" s="106">
        <f>IF(OR(NOT($GN$8),GW7="-"),NA(),GW7)</f>
        <v>97.1</v>
      </c>
      <c r="GS18" s="100"/>
      <c r="GT18" s="100"/>
      <c r="GU18" s="100"/>
      <c r="GV18" s="100"/>
      <c r="GW18" s="100"/>
      <c r="GX18" s="105" t="s">
        <v>165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165</v>
      </c>
      <c r="KW18" s="106">
        <f>IF(OR(NOT($KW$8),LB7="-"),NA(),LB7)</f>
        <v>14.5</v>
      </c>
      <c r="KX18" s="106">
        <f>IF(OR(NOT($KW$8),LC7="-"),NA(),LC7)</f>
        <v>14.9</v>
      </c>
      <c r="KY18" s="106">
        <f>IF(OR(NOT($KW$8),LD7="-"),NA(),LD7)</f>
        <v>15.3</v>
      </c>
      <c r="KZ18" s="106">
        <f>IF(OR(NOT($KW$8),LE7="-"),NA(),LE7)</f>
        <v>14.9</v>
      </c>
      <c r="LA18" s="106">
        <f>IF(OR(NOT($KW$8),LF7="-"),NA(),LF7)</f>
        <v>14.9</v>
      </c>
      <c r="LB18" s="100"/>
      <c r="LC18" s="100"/>
      <c r="LD18" s="100"/>
      <c r="LE18" s="100"/>
      <c r="LF18" s="105" t="s">
        <v>165</v>
      </c>
      <c r="LG18" s="106">
        <f>IF(OR(NOT($LG$8),LL7="-"),NA(),LL7)</f>
        <v>0.3</v>
      </c>
      <c r="LH18" s="106">
        <f>IF(OR(NOT($LG$8),LM7="-"),NA(),LM7)</f>
        <v>0.3</v>
      </c>
      <c r="LI18" s="106">
        <f>IF(OR(NOT($LG$8),LN7="-"),NA(),LN7)</f>
        <v>0.7</v>
      </c>
      <c r="LJ18" s="106">
        <f>IF(OR(NOT($LG$8),LO7="-"),NA(),LO7)</f>
        <v>0.4</v>
      </c>
      <c r="LK18" s="106">
        <f>IF(OR(NOT($LG$8),LP7="-"),NA(),LP7)</f>
        <v>1.8</v>
      </c>
      <c r="LL18" s="100"/>
      <c r="LM18" s="100"/>
      <c r="LN18" s="100"/>
      <c r="LO18" s="100"/>
      <c r="LP18" s="105" t="s">
        <v>165</v>
      </c>
      <c r="LQ18" s="106">
        <f>IF(OR(NOT($LQ$8),LV7="-"),NA(),LV7)</f>
        <v>189.5</v>
      </c>
      <c r="LR18" s="106">
        <f>IF(OR(NOT($LQ$8),LW7="-"),NA(),LW7)</f>
        <v>172</v>
      </c>
      <c r="LS18" s="106">
        <f>IF(OR(NOT($LQ$8),LX7="-"),NA(),LX7)</f>
        <v>151.69999999999999</v>
      </c>
      <c r="LT18" s="106">
        <f>IF(OR(NOT($LQ$8),LY7="-"),NA(),LY7)</f>
        <v>138.1</v>
      </c>
      <c r="LU18" s="106">
        <f>IF(OR(NOT($LQ$8),LZ7="-"),NA(),LZ7)</f>
        <v>125.8</v>
      </c>
      <c r="LV18" s="100"/>
      <c r="LW18" s="100"/>
      <c r="LX18" s="100"/>
      <c r="LY18" s="100"/>
      <c r="LZ18" s="105" t="s">
        <v>165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165</v>
      </c>
      <c r="MK18" s="106">
        <f>IF(OR(NOT($MK$8),MP7="-"),NA(),MP7)</f>
        <v>98.7</v>
      </c>
      <c r="ML18" s="106">
        <f>IF(OR(NOT($MK$8),MQ7="-"),NA(),MQ7)</f>
        <v>98.2</v>
      </c>
      <c r="MM18" s="106">
        <f>IF(OR(NOT($MK$8),MR7="-"),NA(),MR7)</f>
        <v>98.7</v>
      </c>
      <c r="MN18" s="106">
        <f>IF(OR(NOT($MK$8),MS7="-"),NA(),MS7)</f>
        <v>98.8</v>
      </c>
      <c r="MO18" s="106">
        <f>IF(OR(NOT($MK$8),MT7="-"),NA(),MT7)</f>
        <v>98.9</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150</v>
      </c>
      <c r="AY19" s="106">
        <f>$BI$7</f>
        <v>100</v>
      </c>
      <c r="AZ19" s="106">
        <f t="shared" ref="AZ19:BC19" si="49">$BI$7</f>
        <v>100</v>
      </c>
      <c r="BA19" s="106">
        <f t="shared" si="49"/>
        <v>100</v>
      </c>
      <c r="BB19" s="106">
        <f t="shared" si="49"/>
        <v>100</v>
      </c>
      <c r="BC19" s="106">
        <f t="shared" si="49"/>
        <v>100</v>
      </c>
      <c r="BD19" s="100"/>
      <c r="BE19" s="100"/>
      <c r="BF19" s="100"/>
      <c r="BG19" s="100"/>
      <c r="BH19" s="100"/>
      <c r="BI19" s="108" t="s">
        <v>150</v>
      </c>
      <c r="BJ19" s="106">
        <f>$BT$7</f>
        <v>100</v>
      </c>
      <c r="BK19" s="106">
        <f>$BT$7</f>
        <v>100</v>
      </c>
      <c r="BL19" s="106">
        <f>$BT$7</f>
        <v>100</v>
      </c>
      <c r="BM19" s="106">
        <f>$BT$7</f>
        <v>100</v>
      </c>
      <c r="BN19" s="106">
        <f>$BT$7</f>
        <v>100</v>
      </c>
      <c r="BO19" s="100"/>
      <c r="BP19" s="100"/>
      <c r="BQ19" s="100"/>
      <c r="BR19" s="100"/>
      <c r="BS19" s="100"/>
      <c r="BT19" s="108" t="s">
        <v>150</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167</v>
      </c>
      <c r="C20" s="196"/>
      <c r="D20" s="100"/>
    </row>
    <row r="21" spans="1:374" x14ac:dyDescent="0.15">
      <c r="A21" s="97">
        <f t="shared" si="7"/>
        <v>7</v>
      </c>
      <c r="B21" s="196" t="s">
        <v>168</v>
      </c>
      <c r="C21" s="196"/>
      <c r="D21" s="100"/>
    </row>
    <row r="22" spans="1:374" x14ac:dyDescent="0.15">
      <c r="A22" s="97">
        <f t="shared" si="7"/>
        <v>8</v>
      </c>
      <c r="B22" s="196" t="s">
        <v>169</v>
      </c>
      <c r="C22" s="196"/>
      <c r="D22" s="100"/>
      <c r="E22" s="197" t="s">
        <v>170</v>
      </c>
      <c r="F22" s="198"/>
      <c r="G22" s="198"/>
      <c r="H22" s="198"/>
      <c r="I22" s="199"/>
    </row>
    <row r="23" spans="1:374" x14ac:dyDescent="0.15">
      <c r="A23" s="97">
        <f t="shared" si="7"/>
        <v>9</v>
      </c>
      <c r="B23" s="196" t="s">
        <v>171</v>
      </c>
      <c r="C23" s="196"/>
      <c r="D23" s="100"/>
      <c r="E23" s="200"/>
      <c r="F23" s="201"/>
      <c r="G23" s="201"/>
      <c r="H23" s="201"/>
      <c r="I23" s="202"/>
    </row>
    <row r="24" spans="1:374" x14ac:dyDescent="0.15">
      <c r="A24" s="97">
        <f t="shared" si="7"/>
        <v>10</v>
      </c>
      <c r="B24" s="196" t="s">
        <v>172</v>
      </c>
      <c r="C24" s="196"/>
      <c r="D24" s="100"/>
      <c r="E24" s="200"/>
      <c r="F24" s="201"/>
      <c r="G24" s="201"/>
      <c r="H24" s="201"/>
      <c r="I24" s="202"/>
    </row>
    <row r="25" spans="1:374" x14ac:dyDescent="0.15">
      <c r="A25" s="97">
        <f t="shared" si="7"/>
        <v>11</v>
      </c>
      <c r="B25" s="196" t="s">
        <v>173</v>
      </c>
      <c r="C25" s="196"/>
      <c r="D25" s="100"/>
      <c r="E25" s="200"/>
      <c r="F25" s="201"/>
      <c r="G25" s="201"/>
      <c r="H25" s="201"/>
      <c r="I25" s="202"/>
    </row>
    <row r="26" spans="1:374" x14ac:dyDescent="0.15">
      <c r="A26" s="97">
        <f t="shared" si="7"/>
        <v>12</v>
      </c>
      <c r="B26" s="196" t="s">
        <v>174</v>
      </c>
      <c r="C26" s="196"/>
      <c r="D26" s="100"/>
      <c r="E26" s="200"/>
      <c r="F26" s="201"/>
      <c r="G26" s="201"/>
      <c r="H26" s="201"/>
      <c r="I26" s="202"/>
    </row>
    <row r="27" spans="1:374" x14ac:dyDescent="0.15">
      <c r="A27" s="97">
        <f t="shared" si="7"/>
        <v>13</v>
      </c>
      <c r="B27" s="196" t="s">
        <v>175</v>
      </c>
      <c r="C27" s="196"/>
      <c r="D27" s="100"/>
      <c r="E27" s="200"/>
      <c r="F27" s="201"/>
      <c r="G27" s="201"/>
      <c r="H27" s="201"/>
      <c r="I27" s="202"/>
    </row>
    <row r="28" spans="1:374" x14ac:dyDescent="0.15">
      <c r="A28" s="97">
        <f t="shared" si="7"/>
        <v>14</v>
      </c>
      <c r="B28" s="196" t="s">
        <v>176</v>
      </c>
      <c r="C28" s="196"/>
      <c r="D28" s="100"/>
      <c r="E28" s="200"/>
      <c r="F28" s="201"/>
      <c r="G28" s="201"/>
      <c r="H28" s="201"/>
      <c r="I28" s="202"/>
    </row>
    <row r="29" spans="1:374" x14ac:dyDescent="0.15">
      <c r="A29" s="97">
        <f t="shared" si="7"/>
        <v>15</v>
      </c>
      <c r="B29" s="196" t="s">
        <v>177</v>
      </c>
      <c r="C29" s="196"/>
      <c r="D29" s="100"/>
      <c r="E29" s="200"/>
      <c r="F29" s="201"/>
      <c r="G29" s="201"/>
      <c r="H29" s="201"/>
      <c r="I29" s="202"/>
    </row>
    <row r="30" spans="1:374" x14ac:dyDescent="0.15">
      <c r="A30" s="97">
        <f t="shared" si="7"/>
        <v>16</v>
      </c>
      <c r="B30" s="196" t="s">
        <v>178</v>
      </c>
      <c r="C30" s="196"/>
      <c r="D30" s="100"/>
      <c r="E30" s="200"/>
      <c r="F30" s="201"/>
      <c r="G30" s="201"/>
      <c r="H30" s="201"/>
      <c r="I30" s="202"/>
    </row>
    <row r="31" spans="1:374" x14ac:dyDescent="0.15">
      <c r="A31" s="97">
        <f t="shared" si="7"/>
        <v>17</v>
      </c>
      <c r="B31" s="196" t="s">
        <v>179</v>
      </c>
      <c r="C31" s="196"/>
      <c r="D31" s="100"/>
      <c r="E31" s="200"/>
      <c r="F31" s="201"/>
      <c r="G31" s="201"/>
      <c r="H31" s="201"/>
      <c r="I31" s="202"/>
    </row>
    <row r="32" spans="1:374" x14ac:dyDescent="0.15">
      <c r="A32" s="97">
        <f t="shared" si="7"/>
        <v>18</v>
      </c>
      <c r="B32" s="196" t="s">
        <v>180</v>
      </c>
      <c r="C32" s="196"/>
      <c r="D32" s="100"/>
      <c r="E32" s="200"/>
      <c r="F32" s="201"/>
      <c r="G32" s="201"/>
      <c r="H32" s="201"/>
      <c r="I32" s="202"/>
    </row>
    <row r="33" spans="1:16" x14ac:dyDescent="0.15">
      <c r="A33" s="97">
        <f t="shared" si="7"/>
        <v>19</v>
      </c>
      <c r="B33" s="196" t="s">
        <v>181</v>
      </c>
      <c r="C33" s="196"/>
      <c r="D33" s="100"/>
      <c r="E33" s="200"/>
      <c r="F33" s="201"/>
      <c r="G33" s="201"/>
      <c r="H33" s="201"/>
      <c r="I33" s="202"/>
    </row>
    <row r="34" spans="1:16" x14ac:dyDescent="0.15">
      <c r="A34" s="97">
        <f t="shared" si="7"/>
        <v>20</v>
      </c>
      <c r="B34" s="196" t="s">
        <v>182</v>
      </c>
      <c r="C34" s="196"/>
      <c r="D34" s="100"/>
      <c r="E34" s="200"/>
      <c r="F34" s="201"/>
      <c r="G34" s="201"/>
      <c r="H34" s="201"/>
      <c r="I34" s="202"/>
    </row>
    <row r="35" spans="1:16" ht="25.5" customHeight="1" x14ac:dyDescent="0.15">
      <c r="E35" s="203"/>
      <c r="F35" s="204"/>
      <c r="G35" s="204"/>
      <c r="H35" s="204"/>
      <c r="I35" s="205"/>
    </row>
    <row r="36" spans="1:16" x14ac:dyDescent="0.15">
      <c r="A36" t="s">
        <v>183</v>
      </c>
      <c r="B36" t="s">
        <v>184</v>
      </c>
    </row>
    <row r="37" spans="1:16" x14ac:dyDescent="0.15">
      <c r="A37" t="s">
        <v>185</v>
      </c>
      <c r="B37" t="s">
        <v>186</v>
      </c>
      <c r="L37" s="197" t="s">
        <v>170</v>
      </c>
      <c r="M37" s="198"/>
      <c r="N37" s="198"/>
      <c r="O37" s="198"/>
      <c r="P37" s="199"/>
    </row>
    <row r="38" spans="1:16" x14ac:dyDescent="0.15">
      <c r="A38" t="s">
        <v>187</v>
      </c>
      <c r="B38" t="s">
        <v>188</v>
      </c>
      <c r="L38" s="200"/>
      <c r="M38" s="201"/>
      <c r="N38" s="201"/>
      <c r="O38" s="201"/>
      <c r="P38" s="202"/>
    </row>
    <row r="39" spans="1:16" x14ac:dyDescent="0.15">
      <c r="A39" t="s">
        <v>189</v>
      </c>
      <c r="B39" t="s">
        <v>190</v>
      </c>
      <c r="L39" s="200"/>
      <c r="M39" s="201"/>
      <c r="N39" s="201"/>
      <c r="O39" s="201"/>
      <c r="P39" s="202"/>
    </row>
    <row r="40" spans="1:16" x14ac:dyDescent="0.15">
      <c r="A40" t="s">
        <v>191</v>
      </c>
      <c r="B40" t="s">
        <v>192</v>
      </c>
      <c r="L40" s="200"/>
      <c r="M40" s="201"/>
      <c r="N40" s="201"/>
      <c r="O40" s="201"/>
      <c r="P40" s="202"/>
    </row>
    <row r="41" spans="1:16" x14ac:dyDescent="0.15">
      <c r="A41" t="s">
        <v>193</v>
      </c>
      <c r="B41" t="s">
        <v>194</v>
      </c>
      <c r="L41" s="200"/>
      <c r="M41" s="201"/>
      <c r="N41" s="201"/>
      <c r="O41" s="201"/>
      <c r="P41" s="202"/>
    </row>
    <row r="42" spans="1:16" x14ac:dyDescent="0.15">
      <c r="A42" t="s">
        <v>195</v>
      </c>
      <c r="B42" t="s">
        <v>196</v>
      </c>
      <c r="L42" s="200"/>
      <c r="M42" s="201"/>
      <c r="N42" s="201"/>
      <c r="O42" s="201"/>
      <c r="P42" s="202"/>
    </row>
    <row r="43" spans="1:16" x14ac:dyDescent="0.15">
      <c r="A43" t="s">
        <v>197</v>
      </c>
      <c r="B43" t="s">
        <v>198</v>
      </c>
      <c r="L43" s="200"/>
      <c r="M43" s="201"/>
      <c r="N43" s="201"/>
      <c r="O43" s="201"/>
      <c r="P43" s="202"/>
    </row>
    <row r="44" spans="1:16" x14ac:dyDescent="0.15">
      <c r="A44" t="s">
        <v>199</v>
      </c>
      <c r="B44" t="s">
        <v>200</v>
      </c>
      <c r="L44" s="200"/>
      <c r="M44" s="201"/>
      <c r="N44" s="201"/>
      <c r="O44" s="201"/>
      <c r="P44" s="202"/>
    </row>
    <row r="45" spans="1:16" x14ac:dyDescent="0.15">
      <c r="A45" t="s">
        <v>201</v>
      </c>
      <c r="B45" t="s">
        <v>202</v>
      </c>
      <c r="L45" s="200"/>
      <c r="M45" s="201"/>
      <c r="N45" s="201"/>
      <c r="O45" s="201"/>
      <c r="P45" s="202"/>
    </row>
    <row r="46" spans="1:16" x14ac:dyDescent="0.15">
      <c r="A46" t="s">
        <v>203</v>
      </c>
      <c r="B46" t="s">
        <v>204</v>
      </c>
      <c r="L46" s="200"/>
      <c r="M46" s="201"/>
      <c r="N46" s="201"/>
      <c r="O46" s="201"/>
      <c r="P46" s="202"/>
    </row>
    <row r="47" spans="1:16" x14ac:dyDescent="0.15">
      <c r="A47" t="s">
        <v>205</v>
      </c>
      <c r="B47" t="s">
        <v>206</v>
      </c>
      <c r="L47" s="200"/>
      <c r="M47" s="201"/>
      <c r="N47" s="201"/>
      <c r="O47" s="201"/>
      <c r="P47" s="202"/>
    </row>
    <row r="48" spans="1:16" x14ac:dyDescent="0.15">
      <c r="A48" t="s">
        <v>207</v>
      </c>
      <c r="B48" t="s">
        <v>208</v>
      </c>
      <c r="L48" s="200"/>
      <c r="M48" s="201"/>
      <c r="N48" s="201"/>
      <c r="O48" s="201"/>
      <c r="P48" s="202"/>
    </row>
    <row r="49" spans="1:16" x14ac:dyDescent="0.15">
      <c r="A49" t="s">
        <v>209</v>
      </c>
      <c r="B49" t="s">
        <v>210</v>
      </c>
      <c r="L49" s="200"/>
      <c r="M49" s="201"/>
      <c r="N49" s="201"/>
      <c r="O49" s="201"/>
      <c r="P49" s="202"/>
    </row>
    <row r="50" spans="1:16" ht="26.25" customHeight="1" x14ac:dyDescent="0.15">
      <c r="A50" t="s">
        <v>211</v>
      </c>
      <c r="B50" t="s">
        <v>212</v>
      </c>
      <c r="L50" s="203"/>
      <c r="M50" s="204"/>
      <c r="N50" s="204"/>
      <c r="O50" s="204"/>
      <c r="P50" s="205"/>
    </row>
    <row r="51" spans="1:16" x14ac:dyDescent="0.15">
      <c r="A51" t="s">
        <v>213</v>
      </c>
      <c r="B51" t="s">
        <v>214</v>
      </c>
    </row>
    <row r="52" spans="1:16" x14ac:dyDescent="0.15">
      <c r="A52" t="s">
        <v>215</v>
      </c>
      <c r="B52" t="s">
        <v>216</v>
      </c>
    </row>
    <row r="53" spans="1:16" x14ac:dyDescent="0.15">
      <c r="A53" t="s">
        <v>217</v>
      </c>
      <c r="B53" t="s">
        <v>218</v>
      </c>
    </row>
    <row r="54" spans="1:16" x14ac:dyDescent="0.15">
      <c r="A54" t="s">
        <v>219</v>
      </c>
      <c r="B54" t="s">
        <v>220</v>
      </c>
    </row>
    <row r="55" spans="1:16" x14ac:dyDescent="0.15">
      <c r="A55" t="s">
        <v>221</v>
      </c>
      <c r="B55" t="s">
        <v>222</v>
      </c>
    </row>
    <row r="56" spans="1:16" x14ac:dyDescent="0.15">
      <c r="A56" t="s">
        <v>223</v>
      </c>
      <c r="B56" t="s">
        <v>224</v>
      </c>
    </row>
    <row r="57" spans="1:16" x14ac:dyDescent="0.15">
      <c r="A57" t="s">
        <v>225</v>
      </c>
      <c r="B57" t="s">
        <v>226</v>
      </c>
    </row>
    <row r="58" spans="1:16" x14ac:dyDescent="0.15">
      <c r="A58" t="s">
        <v>227</v>
      </c>
      <c r="B58" t="s">
        <v>228</v>
      </c>
    </row>
    <row r="59" spans="1:16" x14ac:dyDescent="0.15">
      <c r="A59" t="s">
        <v>229</v>
      </c>
      <c r="B59" t="s">
        <v>230</v>
      </c>
    </row>
    <row r="60" spans="1:16" x14ac:dyDescent="0.15">
      <c r="A60" t="s">
        <v>231</v>
      </c>
      <c r="B60" t="s">
        <v>232</v>
      </c>
    </row>
    <row r="61" spans="1:16" x14ac:dyDescent="0.15">
      <c r="A61" t="s">
        <v>233</v>
      </c>
      <c r="B61" t="s">
        <v>234</v>
      </c>
    </row>
    <row r="62" spans="1:16" x14ac:dyDescent="0.15">
      <c r="A62" t="s">
        <v>235</v>
      </c>
      <c r="B62" t="s">
        <v>236</v>
      </c>
    </row>
    <row r="63" spans="1:16" x14ac:dyDescent="0.15">
      <c r="A63" t="s">
        <v>237</v>
      </c>
      <c r="B63" t="s">
        <v>238</v>
      </c>
    </row>
    <row r="64" spans="1:16" x14ac:dyDescent="0.15">
      <c r="A64" t="s">
        <v>239</v>
      </c>
      <c r="B64" t="s">
        <v>240</v>
      </c>
    </row>
    <row r="65" spans="1:2" x14ac:dyDescent="0.15">
      <c r="A65" t="s">
        <v>241</v>
      </c>
      <c r="B65" t="s">
        <v>242</v>
      </c>
    </row>
    <row r="66" spans="1:2" x14ac:dyDescent="0.15">
      <c r="A66" t="s">
        <v>243</v>
      </c>
      <c r="B66" t="s">
        <v>244</v>
      </c>
    </row>
    <row r="67" spans="1:2" x14ac:dyDescent="0.15">
      <c r="A67" t="s">
        <v>245</v>
      </c>
      <c r="B67" t="s">
        <v>244</v>
      </c>
    </row>
    <row r="68" spans="1:2" x14ac:dyDescent="0.15">
      <c r="A68" t="s">
        <v>246</v>
      </c>
      <c r="B68" t="s">
        <v>244</v>
      </c>
    </row>
    <row r="69" spans="1:2" x14ac:dyDescent="0.15">
      <c r="A69" t="s">
        <v>247</v>
      </c>
      <c r="B69" t="s">
        <v>244</v>
      </c>
    </row>
    <row r="70" spans="1:2" x14ac:dyDescent="0.15">
      <c r="A70" t="s">
        <v>248</v>
      </c>
      <c r="B70" t="s">
        <v>244</v>
      </c>
    </row>
    <row r="71" spans="1:2" x14ac:dyDescent="0.15">
      <c r="A71" t="s">
        <v>249</v>
      </c>
      <c r="B71" t="s">
        <v>244</v>
      </c>
    </row>
    <row r="72" spans="1:2" x14ac:dyDescent="0.15">
      <c r="A72" t="s">
        <v>250</v>
      </c>
      <c r="B72" t="s">
        <v>244</v>
      </c>
    </row>
    <row r="73" spans="1:2" x14ac:dyDescent="0.15">
      <c r="A73" t="s">
        <v>251</v>
      </c>
      <c r="B73" t="s">
        <v>244</v>
      </c>
    </row>
    <row r="74" spans="1:2" x14ac:dyDescent="0.15">
      <c r="A74" t="s">
        <v>252</v>
      </c>
      <c r="B74" t="s">
        <v>244</v>
      </c>
    </row>
    <row r="75" spans="1:2" x14ac:dyDescent="0.15">
      <c r="A75" t="s">
        <v>253</v>
      </c>
      <c r="B75" t="s">
        <v>244</v>
      </c>
    </row>
    <row r="76" spans="1:2" x14ac:dyDescent="0.15">
      <c r="A76" t="s">
        <v>254</v>
      </c>
      <c r="B76" t="s">
        <v>244</v>
      </c>
    </row>
    <row r="77" spans="1:2" x14ac:dyDescent="0.15">
      <c r="A77" t="s">
        <v>255</v>
      </c>
      <c r="B77" t="s">
        <v>244</v>
      </c>
    </row>
    <row r="78" spans="1:2" x14ac:dyDescent="0.15">
      <c r="A78" t="s">
        <v>256</v>
      </c>
      <c r="B78" t="s">
        <v>244</v>
      </c>
    </row>
    <row r="79" spans="1:2" x14ac:dyDescent="0.15">
      <c r="A79" t="s">
        <v>257</v>
      </c>
      <c r="B79" t="s">
        <v>244</v>
      </c>
    </row>
    <row r="80" spans="1:2" x14ac:dyDescent="0.15">
      <c r="A80" t="s">
        <v>258</v>
      </c>
      <c r="B80" t="s">
        <v>244</v>
      </c>
    </row>
    <row r="81" spans="1:2" x14ac:dyDescent="0.15">
      <c r="A81" t="s">
        <v>259</v>
      </c>
      <c r="B81" t="s">
        <v>244</v>
      </c>
    </row>
    <row r="82" spans="1:2" x14ac:dyDescent="0.15">
      <c r="A82" t="s">
        <v>260</v>
      </c>
      <c r="B82" t="s">
        <v>244</v>
      </c>
    </row>
    <row r="83" spans="1:2" x14ac:dyDescent="0.15">
      <c r="A83" t="s">
        <v>261</v>
      </c>
      <c r="B83" t="s">
        <v>244</v>
      </c>
    </row>
    <row r="84" spans="1:2" x14ac:dyDescent="0.15">
      <c r="A84" t="s">
        <v>262</v>
      </c>
      <c r="B84" t="s">
        <v>244</v>
      </c>
    </row>
    <row r="85" spans="1:2" x14ac:dyDescent="0.15">
      <c r="A85" t="s">
        <v>263</v>
      </c>
      <c r="B85" t="s">
        <v>244</v>
      </c>
    </row>
    <row r="86" spans="1:2" x14ac:dyDescent="0.15">
      <c r="A86" t="s">
        <v>264</v>
      </c>
      <c r="B86" t="s">
        <v>265</v>
      </c>
    </row>
    <row r="87" spans="1:2" x14ac:dyDescent="0.15">
      <c r="A87" t="s">
        <v>266</v>
      </c>
      <c r="B87" t="s">
        <v>265</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201810</cp:lastModifiedBy>
  <cp:lastPrinted>2022-01-20T04:08:58Z</cp:lastPrinted>
  <dcterms:created xsi:type="dcterms:W3CDTF">2021-12-03T06:38:27Z</dcterms:created>
  <dcterms:modified xsi:type="dcterms:W3CDTF">2022-01-20T04:17:48Z</dcterms:modified>
  <cp:category/>
</cp:coreProperties>
</file>