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H:\gyomu\03審査契約室\04契約庶務事業\12入札契約制度・制度変更関係業務\☆工事等関係要綱集\HP掲載用（最新版）\契約関係様式集\"/>
    </mc:Choice>
  </mc:AlternateContent>
  <xr:revisionPtr revIDLastSave="0" documentId="13_ncr:1_{CF132A81-8A7B-4C55-A9F4-DAB344793915}" xr6:coauthVersionLast="47" xr6:coauthVersionMax="47" xr10:uidLastSave="{00000000-0000-0000-0000-000000000000}"/>
  <bookViews>
    <workbookView xWindow="-110" yWindow="-110" windowWidth="19420" windowHeight="10300" tabRatio="804" xr2:uid="{00000000-000D-0000-FFFF-FFFF00000000}"/>
  </bookViews>
  <sheets>
    <sheet name="入力シート" sheetId="28" r:id="rId1"/>
    <sheet name="目次" sheetId="30" r:id="rId2"/>
    <sheet name="変更履歴" sheetId="42" r:id="rId3"/>
    <sheet name="B01契約書" sheetId="3" r:id="rId4"/>
    <sheet name="B02解体工事（担当課確認用）" sheetId="4" r:id="rId5"/>
    <sheet name="B03解体工事（契約書添付用）" sheetId="5" r:id="rId6"/>
    <sheet name="B04実務経験証明書（工事用）" sheetId="41" r:id="rId7"/>
    <sheet name="B05兼任届" sheetId="7" r:id="rId8"/>
    <sheet name="B06免税事業者届出書" sheetId="8" r:id="rId9"/>
    <sheet name="B07契約保証金納付報告書" sheetId="9" r:id="rId10"/>
    <sheet name="B08契約保証金還付口座変更届" sheetId="10" r:id="rId11"/>
    <sheet name="B09保証書に係る受領書" sheetId="11" r:id="rId12"/>
    <sheet name="B10労働環境報告書" sheetId="12" r:id="rId13"/>
    <sheet name="B11改善報告書" sheetId="13" r:id="rId14"/>
    <sheet name="B12中間前金払・部分払選択届" sheetId="40" r:id="rId15"/>
    <sheet name="B18工事請負請書" sheetId="27" r:id="rId16"/>
    <sheet name="B19通知書" sheetId="39" r:id="rId17"/>
  </sheets>
  <definedNames>
    <definedName name="_xlnm._FilterDatabase" localSheetId="0" hidden="1">入力シート!$A$1:$L$41</definedName>
    <definedName name="_xlnm.Print_Area" localSheetId="3">B01契約書!$A$1:$L$55</definedName>
    <definedName name="_xlnm.Print_Area" localSheetId="4">'B02解体工事（担当課確認用）'!$A$1:$R$69</definedName>
    <definedName name="_xlnm.Print_Area" localSheetId="5">'B03解体工事（契約書添付用）'!$A$1:$Q$49</definedName>
    <definedName name="_xlnm.Print_Area" localSheetId="6">'B04実務経験証明書（工事用）'!$A$1:$T$32</definedName>
    <definedName name="_xlnm.Print_Area" localSheetId="7">B05兼任届!$A$1:$O$34</definedName>
    <definedName name="_xlnm.Print_Area" localSheetId="8">B06免税事業者届出書!$A$1:$H$23</definedName>
    <definedName name="_xlnm.Print_Area" localSheetId="9">B07契約保証金納付報告書!$A$1:$N$28</definedName>
    <definedName name="_xlnm.Print_Area" localSheetId="10">B08契約保証金還付口座変更届!$A$1:$O$29</definedName>
    <definedName name="_xlnm.Print_Area" localSheetId="11">B09保証書に係る受領書!$A$1:$K$24</definedName>
    <definedName name="_xlnm.Print_Area" localSheetId="12">B10労働環境報告書!$A$1:$N$60</definedName>
    <definedName name="_xlnm.Print_Area" localSheetId="13">B11改善報告書!$A$1:$O$24</definedName>
    <definedName name="_xlnm.Print_Area" localSheetId="14">B12中間前金払・部分払選択届!$A$1:$P$27</definedName>
    <definedName name="_xlnm.Print_Area" localSheetId="15">B18工事請負請書!$A$1:$L$56</definedName>
    <definedName name="_xlnm.Print_Area" localSheetId="16">B19通知書!$A$1:$N$78</definedName>
    <definedName name="_xlnm.Print_Area" localSheetId="0">入力シート!$A$1:$K$41</definedName>
    <definedName name="_xlnm.Print_Area" localSheetId="2">変更履歴!$A$1:$C$4</definedName>
    <definedName name="Z_1A32DCAA_758B_493F_8647_202013861FA3_.wvu.PrintArea" localSheetId="3" hidden="1">B01契約書!$A$1:$L$39</definedName>
    <definedName name="Z_1A32DCAA_758B_493F_8647_202013861FA3_.wvu.PrintArea" localSheetId="4" hidden="1">'B02解体工事（担当課確認用）'!$A$1:$R$69</definedName>
    <definedName name="Z_1A32DCAA_758B_493F_8647_202013861FA3_.wvu.PrintArea" localSheetId="5" hidden="1">'B03解体工事（契約書添付用）'!$A$1:$Q$48</definedName>
    <definedName name="Z_1A32DCAA_758B_493F_8647_202013861FA3_.wvu.PrintArea" localSheetId="6" hidden="1">'B04実務経験証明書（工事用）'!$A$1:$X$39</definedName>
    <definedName name="Z_1A32DCAA_758B_493F_8647_202013861FA3_.wvu.PrintArea" localSheetId="7" hidden="1">B05兼任届!$A$1:$O$34</definedName>
    <definedName name="Z_1A32DCAA_758B_493F_8647_202013861FA3_.wvu.PrintArea" localSheetId="8" hidden="1">B06免税事業者届出書!$A$1:$H$23</definedName>
    <definedName name="Z_1A32DCAA_758B_493F_8647_202013861FA3_.wvu.PrintArea" localSheetId="9" hidden="1">B07契約保証金納付報告書!$A$1:$N$28</definedName>
    <definedName name="Z_1A32DCAA_758B_493F_8647_202013861FA3_.wvu.PrintArea" localSheetId="10" hidden="1">B08契約保証金還付口座変更届!$A$1:$O$29</definedName>
    <definedName name="Z_1A32DCAA_758B_493F_8647_202013861FA3_.wvu.PrintArea" localSheetId="11" hidden="1">B09保証書に係る受領書!$A$1:$K$24</definedName>
    <definedName name="Z_1A32DCAA_758B_493F_8647_202013861FA3_.wvu.PrintArea" localSheetId="13" hidden="1">B11改善報告書!$A$1:$O$24</definedName>
    <definedName name="Z_1A32DCAA_758B_493F_8647_202013861FA3_.wvu.PrintArea" localSheetId="14" hidden="1">B12中間前金払・部分払選択届!$A$1:$P$25</definedName>
    <definedName name="Z_1A32DCAA_758B_493F_8647_202013861FA3_.wvu.PrintArea" localSheetId="15" hidden="1">B18工事請負請書!$A$1:$L$44</definedName>
    <definedName name="Z_1A32DCAA_758B_493F_8647_202013861FA3_.wvu.PrintArea" localSheetId="16" hidden="1">B19通知書!$A$1:$N$78</definedName>
  </definedNames>
  <calcPr calcId="191029"/>
  <customWorkbookViews>
    <customWorkbookView name="201810 - 個人用ビュー" guid="{1A32DCAA-758B-493F-8647-202013861FA3}" mergeInterval="0" personalView="1" maximized="1" xWindow="-8" yWindow="-8" windowWidth="1936" windowHeight="1056" tabRatio="804" activeSheetId="1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39" l="1"/>
  <c r="F51" i="27"/>
  <c r="A4" i="41"/>
  <c r="G4" i="4"/>
  <c r="F53" i="3"/>
  <c r="G52" i="27"/>
  <c r="G55" i="3"/>
  <c r="G51" i="27"/>
  <c r="G54" i="3"/>
  <c r="G50" i="27"/>
  <c r="G53" i="3"/>
  <c r="I52" i="27"/>
  <c r="I55" i="3"/>
  <c r="I51" i="27"/>
  <c r="I54" i="3"/>
  <c r="I50" i="27"/>
  <c r="I53" i="3"/>
  <c r="I48" i="27"/>
  <c r="I50" i="3"/>
  <c r="I47" i="27"/>
  <c r="I49" i="3"/>
  <c r="I46" i="27"/>
  <c r="I48" i="3"/>
  <c r="I44" i="27"/>
  <c r="I45" i="3"/>
  <c r="I43" i="27"/>
  <c r="I44" i="3"/>
  <c r="I42" i="27"/>
  <c r="I43" i="3"/>
  <c r="G39" i="3"/>
  <c r="I41" i="27"/>
  <c r="J4" i="40"/>
  <c r="H7" i="11"/>
  <c r="M6" i="10"/>
  <c r="K6" i="9"/>
  <c r="F8" i="8"/>
  <c r="G5" i="7"/>
  <c r="C46" i="28"/>
  <c r="B46" i="28"/>
  <c r="A8" i="9" s="1"/>
  <c r="B45" i="28"/>
  <c r="B44" i="28"/>
  <c r="B43" i="28"/>
  <c r="C37" i="28"/>
  <c r="H6" i="27"/>
  <c r="M21" i="40"/>
  <c r="I14" i="7"/>
  <c r="H13" i="3"/>
  <c r="E6" i="27"/>
  <c r="F21" i="40"/>
  <c r="B14" i="7"/>
  <c r="E13" i="3"/>
  <c r="B37" i="27"/>
  <c r="F19" i="40"/>
  <c r="C11" i="10"/>
  <c r="A4" i="9"/>
  <c r="A6" i="8"/>
  <c r="A3" i="7"/>
  <c r="B33" i="3"/>
  <c r="A2" i="39"/>
  <c r="A5" i="13"/>
  <c r="K5" i="12"/>
  <c r="G5" i="11"/>
  <c r="M4" i="10"/>
  <c r="L8" i="39" l="1"/>
  <c r="M7" i="40"/>
  <c r="L7" i="39"/>
  <c r="M6" i="40"/>
  <c r="L6" i="39"/>
  <c r="M5" i="40"/>
  <c r="M11" i="13"/>
  <c r="M10" i="13"/>
  <c r="M9" i="13"/>
  <c r="J10" i="12"/>
  <c r="J9" i="12"/>
  <c r="J8" i="12"/>
  <c r="H10" i="11"/>
  <c r="H9" i="11"/>
  <c r="H8" i="11"/>
  <c r="G6" i="40"/>
  <c r="A9" i="11"/>
  <c r="A8" i="10"/>
  <c r="M9" i="10"/>
  <c r="M8" i="10"/>
  <c r="M7" i="10"/>
  <c r="K8" i="9"/>
  <c r="K7" i="9"/>
  <c r="F11" i="8"/>
  <c r="K9" i="9"/>
  <c r="F10" i="8"/>
  <c r="F9" i="8"/>
  <c r="I8" i="7"/>
  <c r="I7" i="7"/>
  <c r="I6" i="7"/>
  <c r="H7" i="41"/>
  <c r="H6" i="41"/>
  <c r="H5" i="41"/>
  <c r="C11" i="41"/>
  <c r="J7" i="4"/>
  <c r="J6" i="4"/>
  <c r="J5" i="4"/>
  <c r="C10" i="8"/>
  <c r="A7" i="7"/>
  <c r="D6" i="4"/>
  <c r="A6" i="41"/>
  <c r="E5" i="3" l="1"/>
  <c r="A39" i="27" l="1"/>
  <c r="A2" i="40" l="1"/>
  <c r="A14" i="13"/>
  <c r="E7" i="3"/>
  <c r="H77" i="39" l="1"/>
  <c r="H22" i="10"/>
  <c r="E27" i="9"/>
  <c r="C31" i="41"/>
  <c r="I32" i="41"/>
  <c r="C32" i="41"/>
  <c r="I31" i="41"/>
  <c r="R14" i="41"/>
  <c r="L14" i="41"/>
  <c r="Q9" i="41"/>
  <c r="J33" i="5" l="1"/>
  <c r="J28" i="5"/>
  <c r="E3" i="27" l="1"/>
  <c r="J56" i="27" l="1"/>
  <c r="J55" i="27"/>
  <c r="E56" i="27"/>
  <c r="E55" i="27"/>
  <c r="H20" i="40" l="1"/>
  <c r="F18" i="40"/>
  <c r="F17" i="40"/>
  <c r="O25" i="40"/>
  <c r="O24" i="40"/>
  <c r="H25" i="40"/>
  <c r="H24" i="40"/>
  <c r="A3" i="40"/>
  <c r="J8" i="4" l="1"/>
  <c r="H17" i="39" l="1"/>
  <c r="A7" i="13"/>
  <c r="A6" i="12"/>
  <c r="D45" i="12"/>
  <c r="I16" i="9"/>
  <c r="C31" i="7"/>
  <c r="A4" i="7"/>
  <c r="B12" i="7"/>
  <c r="A3" i="4"/>
  <c r="D68" i="4"/>
  <c r="F15" i="3"/>
  <c r="G35" i="3"/>
  <c r="N78" i="39"/>
  <c r="N77" i="39"/>
  <c r="H78" i="39"/>
  <c r="A3" i="39"/>
  <c r="E7" i="27" l="1"/>
  <c r="E5" i="27"/>
  <c r="O24" i="13"/>
  <c r="O23" i="13"/>
  <c r="H24" i="13"/>
  <c r="H23" i="13"/>
  <c r="I13" i="13"/>
  <c r="K46" i="12"/>
  <c r="K45" i="12"/>
  <c r="D46" i="12"/>
  <c r="I7" i="12"/>
  <c r="J24" i="11"/>
  <c r="J23" i="11"/>
  <c r="D24" i="11"/>
  <c r="D23" i="11"/>
  <c r="E20" i="11"/>
  <c r="D18" i="11"/>
  <c r="A6" i="11"/>
  <c r="N29" i="10"/>
  <c r="N28" i="10"/>
  <c r="F29" i="10"/>
  <c r="F28" i="10"/>
  <c r="A5" i="10"/>
  <c r="M28" i="9"/>
  <c r="M27" i="9"/>
  <c r="E28" i="9"/>
  <c r="G15" i="7"/>
  <c r="I17" i="9"/>
  <c r="H15" i="9"/>
  <c r="A5" i="9"/>
  <c r="H23" i="8"/>
  <c r="H22" i="8"/>
  <c r="C23" i="8"/>
  <c r="C22" i="8"/>
  <c r="A7" i="8"/>
  <c r="J32" i="7"/>
  <c r="J31" i="7"/>
  <c r="C32" i="7"/>
  <c r="B13" i="7"/>
  <c r="J11" i="5" l="1"/>
  <c r="J10" i="5"/>
  <c r="J9" i="5"/>
  <c r="J8" i="5"/>
  <c r="J7" i="5"/>
  <c r="J6" i="5"/>
  <c r="H11" i="5"/>
  <c r="H7" i="5"/>
  <c r="H8" i="5"/>
  <c r="H9" i="5"/>
  <c r="H10" i="5"/>
  <c r="H6" i="5"/>
  <c r="D26" i="5"/>
  <c r="D18" i="5"/>
  <c r="D11" i="5"/>
  <c r="A19" i="5"/>
  <c r="A12" i="5"/>
  <c r="A5" i="5"/>
  <c r="O69" i="4"/>
  <c r="O68" i="4"/>
  <c r="D69" i="4"/>
  <c r="G34" i="3" l="1"/>
  <c r="L30" i="28"/>
  <c r="G36" i="3" l="1"/>
  <c r="E9" i="3"/>
  <c r="C38" i="28" l="1"/>
  <c r="J39" i="28"/>
  <c r="J8" i="27" l="1"/>
  <c r="J11" i="3"/>
  <c r="H15" i="3"/>
  <c r="J39" i="5" l="1"/>
  <c r="J40" i="5"/>
  <c r="J41" i="5"/>
  <c r="J42" i="5"/>
  <c r="J43" i="5"/>
  <c r="J44" i="5"/>
  <c r="J45" i="5"/>
  <c r="J46" i="5"/>
  <c r="J47" i="5"/>
  <c r="J48" i="5"/>
  <c r="F39" i="5"/>
  <c r="F40" i="5"/>
  <c r="F41" i="5"/>
  <c r="F42" i="5"/>
  <c r="F43" i="5"/>
  <c r="F44" i="5"/>
  <c r="F45" i="5"/>
  <c r="F46" i="5"/>
  <c r="F47" i="5"/>
  <c r="F48" i="5"/>
  <c r="A39" i="5"/>
  <c r="A40" i="5"/>
  <c r="A41" i="5"/>
  <c r="A42" i="5"/>
  <c r="A43" i="5"/>
  <c r="A44" i="5"/>
  <c r="A45" i="5"/>
  <c r="A46" i="5"/>
  <c r="A47" i="5"/>
  <c r="A48" i="5"/>
  <c r="J38" i="5"/>
  <c r="F38" i="5"/>
  <c r="A38" i="5"/>
  <c r="P23" i="5"/>
  <c r="P21" i="5"/>
  <c r="N26" i="5"/>
  <c r="N25" i="5"/>
  <c r="N24" i="5"/>
  <c r="N22" i="5"/>
  <c r="N20" i="5"/>
  <c r="L22" i="5"/>
  <c r="L24" i="5"/>
  <c r="L25" i="5"/>
  <c r="L26" i="5"/>
  <c r="L20" i="5"/>
  <c r="N18" i="5"/>
  <c r="N17" i="5"/>
  <c r="N16" i="5"/>
  <c r="N15" i="5"/>
  <c r="N14" i="5"/>
  <c r="N13" i="5"/>
  <c r="L18" i="5"/>
  <c r="L17" i="5"/>
  <c r="L16" i="5"/>
  <c r="L15" i="5"/>
  <c r="L14" i="5"/>
  <c r="L13" i="5"/>
  <c r="N11" i="5"/>
  <c r="N10" i="5"/>
  <c r="N9" i="5"/>
  <c r="N8" i="5"/>
  <c r="N7" i="5"/>
  <c r="N6" i="5"/>
  <c r="L11" i="5"/>
  <c r="L10" i="5"/>
  <c r="L9" i="5"/>
  <c r="L8" i="5"/>
  <c r="L7" i="5"/>
  <c r="L6" i="5"/>
  <c r="J26" i="5"/>
  <c r="J25" i="5"/>
  <c r="J24" i="5"/>
  <c r="J22" i="5"/>
  <c r="J20" i="5"/>
  <c r="J18" i="5"/>
  <c r="J17" i="5"/>
  <c r="J16" i="5"/>
  <c r="J15" i="5"/>
  <c r="J14" i="5"/>
  <c r="J13" i="5"/>
  <c r="H22" i="5"/>
  <c r="H20" i="5"/>
  <c r="H26" i="5"/>
  <c r="H25" i="5"/>
  <c r="H24" i="5"/>
  <c r="H14" i="5"/>
  <c r="H15" i="5"/>
  <c r="H16" i="5"/>
  <c r="H17" i="5"/>
  <c r="H18" i="5"/>
  <c r="H13" i="5"/>
</calcChain>
</file>

<file path=xl/sharedStrings.xml><?xml version="1.0" encoding="utf-8"?>
<sst xmlns="http://schemas.openxmlformats.org/spreadsheetml/2006/main" count="1257" uniqueCount="495">
  <si>
    <t>基本情報入力シート</t>
    <rPh sb="0" eb="4">
      <t>キホンジョウホウ</t>
    </rPh>
    <rPh sb="4" eb="6">
      <t>ニュウリョク</t>
    </rPh>
    <phoneticPr fontId="4"/>
  </si>
  <si>
    <t>・入力欄（着色部）の項目に入力すると各様式に反映されます（誤りのないようにご注意下さい）</t>
    <rPh sb="18" eb="19">
      <t>カク</t>
    </rPh>
    <phoneticPr fontId="3"/>
  </si>
  <si>
    <t>・様式で個別に記入が必要な項目については、直接入力または手書きによりご記入下さい。</t>
    <phoneticPr fontId="3"/>
  </si>
  <si>
    <t>・入力に誤りが無いか確認し、確認欄を「確認済」としてください。</t>
    <rPh sb="1" eb="3">
      <t>ニュウリョク</t>
    </rPh>
    <rPh sb="4" eb="5">
      <t>アヤマ</t>
    </rPh>
    <rPh sb="7" eb="8">
      <t>ナ</t>
    </rPh>
    <rPh sb="10" eb="12">
      <t>カクニン</t>
    </rPh>
    <rPh sb="14" eb="16">
      <t>カクニン</t>
    </rPh>
    <rPh sb="16" eb="17">
      <t>ラン</t>
    </rPh>
    <rPh sb="19" eb="21">
      <t>カクニン</t>
    </rPh>
    <rPh sb="21" eb="22">
      <t>スミ</t>
    </rPh>
    <phoneticPr fontId="3"/>
  </si>
  <si>
    <r>
      <t>・書類を提出する際は必要なシートを</t>
    </r>
    <r>
      <rPr>
        <b/>
        <u/>
        <sz val="12"/>
        <color rgb="FFFF0000"/>
        <rFont val="ＭＳ Ｐゴシック"/>
        <family val="3"/>
        <charset val="128"/>
      </rPr>
      <t>PDF出力や紙印刷のうえ提出してください。</t>
    </r>
    <rPh sb="1" eb="3">
      <t>ショルイ</t>
    </rPh>
    <rPh sb="4" eb="6">
      <t>テイシュツ</t>
    </rPh>
    <rPh sb="8" eb="9">
      <t>サイ</t>
    </rPh>
    <rPh sb="10" eb="12">
      <t>ヒツヨウ</t>
    </rPh>
    <rPh sb="20" eb="22">
      <t>シュツリョク</t>
    </rPh>
    <rPh sb="23" eb="24">
      <t>カミ</t>
    </rPh>
    <rPh sb="24" eb="26">
      <t>インサツ</t>
    </rPh>
    <rPh sb="29" eb="31">
      <t>テイシュツ</t>
    </rPh>
    <phoneticPr fontId="4"/>
  </si>
  <si>
    <t>　※Ｅxcelファイルのまま提出することはお控えください。</t>
    <rPh sb="14" eb="16">
      <t>テイシュツ</t>
    </rPh>
    <rPh sb="22" eb="23">
      <t>ヒカ</t>
    </rPh>
    <phoneticPr fontId="4"/>
  </si>
  <si>
    <t>・案件ごとに前橋市ホームページから最新のExcelファイルをダウンロードしてご使用ください。</t>
    <rPh sb="1" eb="3">
      <t>アンケン</t>
    </rPh>
    <rPh sb="6" eb="9">
      <t>マエバシシ</t>
    </rPh>
    <rPh sb="17" eb="19">
      <t>サイシン</t>
    </rPh>
    <rPh sb="39" eb="41">
      <t>シヨウ</t>
    </rPh>
    <phoneticPr fontId="3"/>
  </si>
  <si>
    <t>・工事が完了するまで保存していただけますと、変更や再提出の際にもご活用いただけます。</t>
    <rPh sb="1" eb="3">
      <t>コウジ</t>
    </rPh>
    <rPh sb="4" eb="6">
      <t>カンリョウ</t>
    </rPh>
    <rPh sb="10" eb="12">
      <t>ホゾン</t>
    </rPh>
    <rPh sb="22" eb="24">
      <t>ヘンコウ</t>
    </rPh>
    <rPh sb="25" eb="28">
      <t>サイテイシュツ</t>
    </rPh>
    <rPh sb="29" eb="30">
      <t>サイ</t>
    </rPh>
    <rPh sb="33" eb="35">
      <t>カツヨウ</t>
    </rPh>
    <phoneticPr fontId="3"/>
  </si>
  <si>
    <t>項目</t>
    <rPh sb="0" eb="2">
      <t>コウモク</t>
    </rPh>
    <phoneticPr fontId="3"/>
  </si>
  <si>
    <t>小項目</t>
    <rPh sb="0" eb="3">
      <t>ショウコウモク</t>
    </rPh>
    <phoneticPr fontId="3"/>
  </si>
  <si>
    <t>入力欄</t>
    <rPh sb="0" eb="2">
      <t>ニュウリョク</t>
    </rPh>
    <rPh sb="2" eb="3">
      <t>ラン</t>
    </rPh>
    <phoneticPr fontId="4"/>
  </si>
  <si>
    <t>備考欄</t>
    <rPh sb="0" eb="2">
      <t>ビコウ</t>
    </rPh>
    <rPh sb="2" eb="3">
      <t>ラン</t>
    </rPh>
    <phoneticPr fontId="4"/>
  </si>
  <si>
    <t>確認欄</t>
    <rPh sb="0" eb="2">
      <t>カクニン</t>
    </rPh>
    <rPh sb="2" eb="3">
      <t>ラン</t>
    </rPh>
    <phoneticPr fontId="4"/>
  </si>
  <si>
    <t>作成書類</t>
    <rPh sb="0" eb="2">
      <t>サクセイ</t>
    </rPh>
    <rPh sb="2" eb="4">
      <t>ショルイ</t>
    </rPh>
    <phoneticPr fontId="4"/>
  </si>
  <si>
    <t>提出予定日</t>
    <rPh sb="0" eb="2">
      <t>テイシュツ</t>
    </rPh>
    <rPh sb="2" eb="4">
      <t>ヨテイ</t>
    </rPh>
    <rPh sb="4" eb="5">
      <t>ヒ</t>
    </rPh>
    <phoneticPr fontId="3"/>
  </si>
  <si>
    <t>西暦</t>
    <rPh sb="0" eb="2">
      <t>セイレキ</t>
    </rPh>
    <phoneticPr fontId="3"/>
  </si>
  <si>
    <t>年</t>
    <rPh sb="0" eb="1">
      <t>ネン</t>
    </rPh>
    <phoneticPr fontId="3"/>
  </si>
  <si>
    <t>月</t>
    <rPh sb="0" eb="1">
      <t>ガツ</t>
    </rPh>
    <phoneticPr fontId="3"/>
  </si>
  <si>
    <t>日</t>
    <rPh sb="0" eb="1">
      <t>ニチ</t>
    </rPh>
    <phoneticPr fontId="3"/>
  </si>
  <si>
    <t>西暦で入力してください。</t>
    <rPh sb="0" eb="2">
      <t>セイレキ</t>
    </rPh>
    <rPh sb="3" eb="5">
      <t>ニュウリョク</t>
    </rPh>
    <phoneticPr fontId="4"/>
  </si>
  <si>
    <t>発行責任者</t>
    <rPh sb="0" eb="2">
      <t>ハッコウ</t>
    </rPh>
    <rPh sb="2" eb="5">
      <t>セキニンシャ</t>
    </rPh>
    <phoneticPr fontId="3"/>
  </si>
  <si>
    <t>押印の場合は入力不要</t>
    <rPh sb="0" eb="2">
      <t>オウイン</t>
    </rPh>
    <rPh sb="3" eb="5">
      <t>バアイ</t>
    </rPh>
    <rPh sb="6" eb="8">
      <t>ニュウリョク</t>
    </rPh>
    <rPh sb="8" eb="10">
      <t>フヨウ</t>
    </rPh>
    <phoneticPr fontId="4"/>
  </si>
  <si>
    <t>電話番号</t>
    <rPh sb="0" eb="2">
      <t>デンワ</t>
    </rPh>
    <rPh sb="2" eb="4">
      <t>バンゴウ</t>
    </rPh>
    <phoneticPr fontId="3"/>
  </si>
  <si>
    <t>押印の場合は入力不要</t>
    <phoneticPr fontId="3"/>
  </si>
  <si>
    <t>作成担当者</t>
    <rPh sb="0" eb="2">
      <t>サクセイ</t>
    </rPh>
    <rPh sb="2" eb="5">
      <t>タントウシャ</t>
    </rPh>
    <phoneticPr fontId="3"/>
  </si>
  <si>
    <t>押印の場合は入力不要</t>
  </si>
  <si>
    <t>受注者</t>
    <rPh sb="0" eb="3">
      <t>ジュチュウシャ</t>
    </rPh>
    <phoneticPr fontId="3"/>
  </si>
  <si>
    <t>会社名</t>
    <rPh sb="0" eb="3">
      <t>カイシャメイ</t>
    </rPh>
    <phoneticPr fontId="3"/>
  </si>
  <si>
    <t>代表者（役職名）</t>
    <rPh sb="0" eb="3">
      <t>ダイヒョウシャ</t>
    </rPh>
    <rPh sb="4" eb="6">
      <t>ヤクショク</t>
    </rPh>
    <rPh sb="6" eb="7">
      <t>メイ</t>
    </rPh>
    <phoneticPr fontId="3"/>
  </si>
  <si>
    <t>（例）代表取締役</t>
    <rPh sb="1" eb="2">
      <t>レイ</t>
    </rPh>
    <rPh sb="3" eb="8">
      <t>ダイヒョウトリシマリヤク</t>
    </rPh>
    <phoneticPr fontId="9"/>
  </si>
  <si>
    <t>代表者（氏名）</t>
    <rPh sb="0" eb="3">
      <t>ダイヒョウシャ</t>
    </rPh>
    <rPh sb="4" eb="6">
      <t>シメイ</t>
    </rPh>
    <phoneticPr fontId="3"/>
  </si>
  <si>
    <t>（例）前橋　太朗</t>
    <rPh sb="1" eb="2">
      <t>レイ</t>
    </rPh>
    <rPh sb="3" eb="5">
      <t>マエバシ</t>
    </rPh>
    <rPh sb="6" eb="8">
      <t>タロウ</t>
    </rPh>
    <phoneticPr fontId="9"/>
  </si>
  <si>
    <t>住所</t>
    <rPh sb="0" eb="2">
      <t>ジュウショ</t>
    </rPh>
    <phoneticPr fontId="3"/>
  </si>
  <si>
    <t>契約内容</t>
    <rPh sb="0" eb="2">
      <t>ケイヤク</t>
    </rPh>
    <rPh sb="2" eb="4">
      <t>ナイヨウ</t>
    </rPh>
    <phoneticPr fontId="3"/>
  </si>
  <si>
    <t>工事・業務の別</t>
    <rPh sb="0" eb="2">
      <t>コウジ</t>
    </rPh>
    <rPh sb="3" eb="5">
      <t>ギョウム</t>
    </rPh>
    <rPh sb="6" eb="7">
      <t>ベツ</t>
    </rPh>
    <phoneticPr fontId="3"/>
  </si>
  <si>
    <t>発注者</t>
    <rPh sb="0" eb="3">
      <t>ハッチュウシャ</t>
    </rPh>
    <phoneticPr fontId="3"/>
  </si>
  <si>
    <t>件名</t>
    <rPh sb="0" eb="2">
      <t>ケンメイ</t>
    </rPh>
    <phoneticPr fontId="3"/>
  </si>
  <si>
    <t>（例）本庁管内○○工事</t>
    <phoneticPr fontId="3"/>
  </si>
  <si>
    <t>工事箇所</t>
    <rPh sb="0" eb="2">
      <t>コウジ</t>
    </rPh>
    <rPh sb="2" eb="4">
      <t>カショ</t>
    </rPh>
    <phoneticPr fontId="3"/>
  </si>
  <si>
    <t>契約日</t>
    <rPh sb="0" eb="3">
      <t>ケイヤクビ</t>
    </rPh>
    <phoneticPr fontId="3"/>
  </si>
  <si>
    <t>西暦で入力してください。</t>
  </si>
  <si>
    <t>着工日</t>
    <rPh sb="0" eb="2">
      <t>チャッコウ</t>
    </rPh>
    <rPh sb="2" eb="3">
      <t>ビ</t>
    </rPh>
    <phoneticPr fontId="3"/>
  </si>
  <si>
    <t>完成予定日</t>
    <rPh sb="0" eb="2">
      <t>カンセイ</t>
    </rPh>
    <rPh sb="2" eb="4">
      <t>ヨテイ</t>
    </rPh>
    <rPh sb="4" eb="5">
      <t>ビ</t>
    </rPh>
    <phoneticPr fontId="3"/>
  </si>
  <si>
    <t>契約金額（税抜）</t>
    <rPh sb="0" eb="2">
      <t>ケイヤク</t>
    </rPh>
    <rPh sb="2" eb="4">
      <t>キンガク</t>
    </rPh>
    <rPh sb="5" eb="6">
      <t>ゼイ</t>
    </rPh>
    <rPh sb="6" eb="7">
      <t>ヌ</t>
    </rPh>
    <phoneticPr fontId="3"/>
  </si>
  <si>
    <t>（税込）</t>
    <rPh sb="1" eb="3">
      <t>ゼイコ</t>
    </rPh>
    <phoneticPr fontId="3"/>
  </si>
  <si>
    <t>自動計算ですが、確認してください。</t>
    <rPh sb="0" eb="2">
      <t>ジドウ</t>
    </rPh>
    <rPh sb="2" eb="4">
      <t>ケイサン</t>
    </rPh>
    <rPh sb="8" eb="10">
      <t>カクニン</t>
    </rPh>
    <phoneticPr fontId="4"/>
  </si>
  <si>
    <t>（消費税）</t>
    <rPh sb="1" eb="4">
      <t>ショウヒゼイ</t>
    </rPh>
    <phoneticPr fontId="3"/>
  </si>
  <si>
    <t>契約保証金</t>
    <rPh sb="0" eb="2">
      <t>ケイヤク</t>
    </rPh>
    <rPh sb="2" eb="4">
      <t>ホショウ</t>
    </rPh>
    <rPh sb="4" eb="5">
      <t>キン</t>
    </rPh>
    <phoneticPr fontId="4"/>
  </si>
  <si>
    <t>現場代理人</t>
    <rPh sb="0" eb="2">
      <t>ゲンバ</t>
    </rPh>
    <rPh sb="2" eb="5">
      <t>ダイリニン</t>
    </rPh>
    <phoneticPr fontId="4"/>
  </si>
  <si>
    <t>氏名</t>
    <rPh sb="0" eb="2">
      <t>シメイ</t>
    </rPh>
    <phoneticPr fontId="4"/>
  </si>
  <si>
    <t>主任技術者
または
監理技術者</t>
    <rPh sb="0" eb="2">
      <t>シュニン</t>
    </rPh>
    <rPh sb="2" eb="5">
      <t>ギジュツシャ</t>
    </rPh>
    <phoneticPr fontId="4"/>
  </si>
  <si>
    <t>（書類名をクリックすると各シートへ移動します）</t>
    <rPh sb="1" eb="3">
      <t>ショルイ</t>
    </rPh>
    <rPh sb="3" eb="4">
      <t>メイ</t>
    </rPh>
    <rPh sb="12" eb="13">
      <t>カク</t>
    </rPh>
    <rPh sb="17" eb="19">
      <t>イドウ</t>
    </rPh>
    <phoneticPr fontId="3"/>
  </si>
  <si>
    <t>番号</t>
    <rPh sb="0" eb="2">
      <t>バンゴウ</t>
    </rPh>
    <phoneticPr fontId="3"/>
  </si>
  <si>
    <t>様式No.</t>
    <rPh sb="0" eb="2">
      <t>ヨウシキ</t>
    </rPh>
    <phoneticPr fontId="3"/>
  </si>
  <si>
    <t>書類名称</t>
    <rPh sb="0" eb="2">
      <t>ショルイ</t>
    </rPh>
    <rPh sb="2" eb="4">
      <t>メイショウ</t>
    </rPh>
    <phoneticPr fontId="3"/>
  </si>
  <si>
    <t>備考</t>
    <rPh sb="0" eb="2">
      <t>ビコウ</t>
    </rPh>
    <phoneticPr fontId="3"/>
  </si>
  <si>
    <t>B01</t>
    <phoneticPr fontId="3"/>
  </si>
  <si>
    <t>ー</t>
    <phoneticPr fontId="3"/>
  </si>
  <si>
    <t>建設工事請負契約書</t>
    <phoneticPr fontId="3"/>
  </si>
  <si>
    <t>B02</t>
    <phoneticPr fontId="3"/>
  </si>
  <si>
    <t>解体工事に要する費用等確認書</t>
    <phoneticPr fontId="3"/>
  </si>
  <si>
    <t>工事担当課で確認後、契約監理課へ提出</t>
    <rPh sb="0" eb="2">
      <t>コウジ</t>
    </rPh>
    <rPh sb="2" eb="5">
      <t>タントウカ</t>
    </rPh>
    <rPh sb="6" eb="8">
      <t>カクニン</t>
    </rPh>
    <rPh sb="8" eb="9">
      <t>ゴ</t>
    </rPh>
    <rPh sb="10" eb="12">
      <t>ケイヤク</t>
    </rPh>
    <rPh sb="12" eb="14">
      <t>カンリ</t>
    </rPh>
    <rPh sb="14" eb="15">
      <t>カ</t>
    </rPh>
    <rPh sb="16" eb="18">
      <t>テイシュツ</t>
    </rPh>
    <phoneticPr fontId="3"/>
  </si>
  <si>
    <t>B03</t>
    <phoneticPr fontId="3"/>
  </si>
  <si>
    <t>解体工事に要する費用等</t>
    <phoneticPr fontId="3"/>
  </si>
  <si>
    <t>契約書用です。
B02確認書の内容を自動で入力します。
両面印刷して袋とじしてください。</t>
    <rPh sb="11" eb="14">
      <t>カクニンショ</t>
    </rPh>
    <rPh sb="15" eb="17">
      <t>ナイヨウ</t>
    </rPh>
    <rPh sb="18" eb="20">
      <t>ジドウ</t>
    </rPh>
    <rPh sb="21" eb="23">
      <t>ニュウリョク</t>
    </rPh>
    <rPh sb="28" eb="30">
      <t>リョウメン</t>
    </rPh>
    <rPh sb="30" eb="32">
      <t>インサツ</t>
    </rPh>
    <rPh sb="34" eb="35">
      <t>フクロ</t>
    </rPh>
    <phoneticPr fontId="3"/>
  </si>
  <si>
    <t>B04</t>
  </si>
  <si>
    <t>実務経験証明書</t>
    <phoneticPr fontId="3"/>
  </si>
  <si>
    <t>B05</t>
  </si>
  <si>
    <t>様式第１号（第５条関係）</t>
    <phoneticPr fontId="3"/>
  </si>
  <si>
    <t>現場代理人兼任届出書</t>
    <phoneticPr fontId="3"/>
  </si>
  <si>
    <t>現場代理人を兼任する場合に使用します。</t>
    <rPh sb="0" eb="2">
      <t>ゲンバ</t>
    </rPh>
    <rPh sb="2" eb="5">
      <t>ダイリニン</t>
    </rPh>
    <rPh sb="6" eb="8">
      <t>ケンニン</t>
    </rPh>
    <rPh sb="10" eb="12">
      <t>バアイ</t>
    </rPh>
    <rPh sb="13" eb="15">
      <t>シヨウ</t>
    </rPh>
    <phoneticPr fontId="3"/>
  </si>
  <si>
    <t>B06</t>
  </si>
  <si>
    <t>様式第３号（第１７条関係）</t>
    <phoneticPr fontId="3"/>
  </si>
  <si>
    <t>免税事業者届出書</t>
    <phoneticPr fontId="3"/>
  </si>
  <si>
    <t>B07</t>
  </si>
  <si>
    <t>様式第１号（第８条関係）</t>
    <phoneticPr fontId="3"/>
  </si>
  <si>
    <t>契約保証金納付報告書</t>
    <phoneticPr fontId="3"/>
  </si>
  <si>
    <t>B08</t>
  </si>
  <si>
    <t>様式第２号（第８条関係）</t>
    <phoneticPr fontId="3"/>
  </si>
  <si>
    <t>契約保証金還付口座変更届</t>
    <phoneticPr fontId="3"/>
  </si>
  <si>
    <t>B09</t>
  </si>
  <si>
    <t>様式第３号（第９条関係）</t>
    <phoneticPr fontId="3"/>
  </si>
  <si>
    <t>保証書に係る受領書</t>
    <phoneticPr fontId="3"/>
  </si>
  <si>
    <t>B10</t>
  </si>
  <si>
    <t>様式第１号（第４条関係）</t>
    <phoneticPr fontId="3"/>
  </si>
  <si>
    <t>労働環境報告書</t>
    <phoneticPr fontId="3"/>
  </si>
  <si>
    <t>B11</t>
  </si>
  <si>
    <t>様式第４号（第５条第３項関係）</t>
    <phoneticPr fontId="3"/>
  </si>
  <si>
    <t>労働環境改善報告書</t>
    <phoneticPr fontId="3"/>
  </si>
  <si>
    <t>B12</t>
    <phoneticPr fontId="3"/>
  </si>
  <si>
    <t>様式第２号（第１４条関係）</t>
    <phoneticPr fontId="3"/>
  </si>
  <si>
    <t>中間前金払・部分払選択届</t>
    <rPh sb="0" eb="2">
      <t>チュウカン</t>
    </rPh>
    <rPh sb="2" eb="4">
      <t>マエキン</t>
    </rPh>
    <rPh sb="4" eb="5">
      <t>バライ</t>
    </rPh>
    <rPh sb="6" eb="8">
      <t>ブブン</t>
    </rPh>
    <rPh sb="8" eb="9">
      <t>ハラ</t>
    </rPh>
    <rPh sb="9" eb="11">
      <t>センタク</t>
    </rPh>
    <rPh sb="11" eb="12">
      <t>トドケ</t>
    </rPh>
    <phoneticPr fontId="3"/>
  </si>
  <si>
    <t>B13</t>
  </si>
  <si>
    <t>債権譲渡承諾依頼書</t>
    <phoneticPr fontId="3"/>
  </si>
  <si>
    <t>B14</t>
  </si>
  <si>
    <t>様式第２号（第５条関係）</t>
    <phoneticPr fontId="3"/>
  </si>
  <si>
    <t>工事履行報告書</t>
    <phoneticPr fontId="3"/>
  </si>
  <si>
    <t>工事担当課</t>
    <rPh sb="0" eb="2">
      <t>コウジ</t>
    </rPh>
    <rPh sb="2" eb="5">
      <t>タントウカ</t>
    </rPh>
    <phoneticPr fontId="3"/>
  </si>
  <si>
    <t>B15</t>
  </si>
  <si>
    <t>様式第４号（第９条関係）</t>
    <phoneticPr fontId="3"/>
  </si>
  <si>
    <t>債権譲渡通知書</t>
    <phoneticPr fontId="3"/>
  </si>
  <si>
    <t>B16</t>
  </si>
  <si>
    <t>B17</t>
  </si>
  <si>
    <t>様式第５号（第１０条関係）</t>
    <phoneticPr fontId="3"/>
  </si>
  <si>
    <t>融資実行報告書</t>
    <phoneticPr fontId="3"/>
  </si>
  <si>
    <t>B18</t>
  </si>
  <si>
    <t>工事請負請書</t>
    <phoneticPr fontId="3"/>
  </si>
  <si>
    <t>B19</t>
  </si>
  <si>
    <t>通知書</t>
    <phoneticPr fontId="3"/>
  </si>
  <si>
    <t>年度　第</t>
    <rPh sb="3" eb="4">
      <t>ダイ</t>
    </rPh>
    <phoneticPr fontId="3"/>
  </si>
  <si>
    <t>号</t>
    <rPh sb="0" eb="1">
      <t>ゴウ</t>
    </rPh>
    <phoneticPr fontId="3"/>
  </si>
  <si>
    <t>入力シートへ戻る</t>
    <rPh sb="0" eb="2">
      <t>ニュウリョク</t>
    </rPh>
    <rPh sb="6" eb="7">
      <t>モド</t>
    </rPh>
    <phoneticPr fontId="3"/>
  </si>
  <si>
    <t>工事名</t>
    <rPh sb="0" eb="3">
      <t>コウジメイ</t>
    </rPh>
    <phoneticPr fontId="3"/>
  </si>
  <si>
    <t>工事場所</t>
    <rPh sb="0" eb="2">
      <t>コウジ</t>
    </rPh>
    <rPh sb="2" eb="4">
      <t>バショ</t>
    </rPh>
    <phoneticPr fontId="3"/>
  </si>
  <si>
    <t>請負代金額</t>
    <rPh sb="0" eb="2">
      <t>ウケオイ</t>
    </rPh>
    <rPh sb="2" eb="4">
      <t>ダイキン</t>
    </rPh>
    <rPh sb="4" eb="5">
      <t>ガク</t>
    </rPh>
    <phoneticPr fontId="3"/>
  </si>
  <si>
    <t>円</t>
    <rPh sb="0" eb="1">
      <t>エン</t>
    </rPh>
    <phoneticPr fontId="3"/>
  </si>
  <si>
    <t>うち取引に係る消費税及び地方消費税の額</t>
    <rPh sb="2" eb="4">
      <t>トリヒキ</t>
    </rPh>
    <rPh sb="5" eb="6">
      <t>カカ</t>
    </rPh>
    <rPh sb="7" eb="10">
      <t>ショウヒゼイ</t>
    </rPh>
    <rPh sb="10" eb="11">
      <t>オヨ</t>
    </rPh>
    <rPh sb="12" eb="14">
      <t>チホウ</t>
    </rPh>
    <rPh sb="14" eb="17">
      <t>ショウヒゼイ</t>
    </rPh>
    <rPh sb="18" eb="19">
      <t>ガク</t>
    </rPh>
    <phoneticPr fontId="3"/>
  </si>
  <si>
    <t>工期</t>
    <rPh sb="0" eb="2">
      <t>コウキ</t>
    </rPh>
    <phoneticPr fontId="3"/>
  </si>
  <si>
    <t>から</t>
    <phoneticPr fontId="3"/>
  </si>
  <si>
    <t>まで</t>
    <phoneticPr fontId="3"/>
  </si>
  <si>
    <t>契約保証金</t>
    <rPh sb="0" eb="2">
      <t>ケイヤク</t>
    </rPh>
    <rPh sb="2" eb="5">
      <t>ホショウキン</t>
    </rPh>
    <phoneticPr fontId="3"/>
  </si>
  <si>
    <t>金</t>
  </si>
  <si>
    <t>前金払の有無</t>
    <rPh sb="0" eb="2">
      <t>マエキン</t>
    </rPh>
    <rPh sb="2" eb="3">
      <t>バライ</t>
    </rPh>
    <rPh sb="4" eb="6">
      <t>ウム</t>
    </rPh>
    <phoneticPr fontId="3"/>
  </si>
  <si>
    <t>部分払の有無</t>
    <rPh sb="0" eb="2">
      <t>ブブン</t>
    </rPh>
    <rPh sb="2" eb="3">
      <t>バラ</t>
    </rPh>
    <rPh sb="4" eb="6">
      <t>ウム</t>
    </rPh>
    <phoneticPr fontId="3"/>
  </si>
  <si>
    <t>6前払の有無　～　9解体工事に要する費用等について</t>
    <rPh sb="1" eb="3">
      <t>マエバライ</t>
    </rPh>
    <rPh sb="4" eb="6">
      <t>ウム</t>
    </rPh>
    <rPh sb="10" eb="12">
      <t>カイタイ</t>
    </rPh>
    <rPh sb="12" eb="14">
      <t>コウジ</t>
    </rPh>
    <rPh sb="15" eb="16">
      <t>ヨウ</t>
    </rPh>
    <rPh sb="18" eb="20">
      <t>ヒヨウ</t>
    </rPh>
    <rPh sb="20" eb="21">
      <t>トウ</t>
    </rPh>
    <phoneticPr fontId="1"/>
  </si>
  <si>
    <t>建設発生土の</t>
    <rPh sb="0" eb="2">
      <t>ケンセツ</t>
    </rPh>
    <rPh sb="2" eb="5">
      <t>ハッセイド</t>
    </rPh>
    <phoneticPr fontId="3"/>
  </si>
  <si>
    <t>プルダウンから該当するものを選択して入力してください。</t>
    <rPh sb="7" eb="9">
      <t>ガイトウ</t>
    </rPh>
    <rPh sb="14" eb="16">
      <t>センタク</t>
    </rPh>
    <rPh sb="18" eb="20">
      <t>ニュウリョク</t>
    </rPh>
    <phoneticPr fontId="1"/>
  </si>
  <si>
    <t>搬出先等</t>
    <rPh sb="0" eb="2">
      <t>ハンシュツ</t>
    </rPh>
    <rPh sb="2" eb="3">
      <t>サキ</t>
    </rPh>
    <rPh sb="3" eb="4">
      <t>トウ</t>
    </rPh>
    <phoneticPr fontId="3"/>
  </si>
  <si>
    <t>解体工事に</t>
    <rPh sb="0" eb="2">
      <t>カイタイ</t>
    </rPh>
    <rPh sb="2" eb="4">
      <t>コウジ</t>
    </rPh>
    <phoneticPr fontId="3"/>
  </si>
  <si>
    <t>要する費用等</t>
    <rPh sb="0" eb="1">
      <t>ヨウ</t>
    </rPh>
    <rPh sb="3" eb="5">
      <t>ヒヨウ</t>
    </rPh>
    <rPh sb="5" eb="6">
      <t>トウ</t>
    </rPh>
    <phoneticPr fontId="3"/>
  </si>
  <si>
    <t>添の条項によって公正な請負契約を締結し、信義に従って誠実にこれを履行するものと</t>
    <phoneticPr fontId="3"/>
  </si>
  <si>
    <t>する。</t>
    <phoneticPr fontId="3"/>
  </si>
  <si>
    <t>この契約の締結を証するため本書２通を作成し、当事者記名押印の上、各自1通を保有す</t>
    <phoneticPr fontId="3"/>
  </si>
  <si>
    <t>る。</t>
    <phoneticPr fontId="3"/>
  </si>
  <si>
    <t>受注者</t>
    <rPh sb="0" eb="2">
      <t>ジュチュウ</t>
    </rPh>
    <rPh sb="2" eb="3">
      <t>シャ</t>
    </rPh>
    <phoneticPr fontId="3"/>
  </si>
  <si>
    <t>所在地</t>
    <rPh sb="0" eb="3">
      <t>ショザイチ</t>
    </rPh>
    <phoneticPr fontId="3"/>
  </si>
  <si>
    <t>商号又は名称</t>
    <rPh sb="0" eb="2">
      <t>ショウゴウ</t>
    </rPh>
    <rPh sb="2" eb="3">
      <t>マタ</t>
    </rPh>
    <rPh sb="4" eb="6">
      <t>メイショウ</t>
    </rPh>
    <phoneticPr fontId="3"/>
  </si>
  <si>
    <t>代表者の氏名</t>
    <rPh sb="0" eb="3">
      <t>ダイヒョウシャ</t>
    </rPh>
    <rPh sb="4" eb="6">
      <t>シメイ</t>
    </rPh>
    <phoneticPr fontId="3"/>
  </si>
  <si>
    <t>解体工事に要する費用等確認書</t>
    <rPh sb="0" eb="2">
      <t>カイタイ</t>
    </rPh>
    <rPh sb="2" eb="4">
      <t>コウジ</t>
    </rPh>
    <rPh sb="5" eb="6">
      <t>ヨウ</t>
    </rPh>
    <rPh sb="8" eb="10">
      <t>ヒヨウ</t>
    </rPh>
    <rPh sb="10" eb="11">
      <t>トウ</t>
    </rPh>
    <rPh sb="11" eb="14">
      <t>カクニンショ</t>
    </rPh>
    <phoneticPr fontId="3"/>
  </si>
  <si>
    <t>←下欄[発行責任者及び担当者]を入力しない場合は、</t>
    <rPh sb="1" eb="2">
      <t>シタ</t>
    </rPh>
    <rPh sb="2" eb="3">
      <t>ラン</t>
    </rPh>
    <rPh sb="4" eb="6">
      <t>ハッコウ</t>
    </rPh>
    <rPh sb="6" eb="9">
      <t>セキニンシャ</t>
    </rPh>
    <rPh sb="9" eb="10">
      <t>オヨ</t>
    </rPh>
    <rPh sb="11" eb="14">
      <t>タントウシャ</t>
    </rPh>
    <rPh sb="16" eb="18">
      <t>ニュウリョク</t>
    </rPh>
    <rPh sb="21" eb="23">
      <t>バアイ</t>
    </rPh>
    <phoneticPr fontId="1"/>
  </si>
  <si>
    <t>　代表者印の押印が必要です。</t>
    <rPh sb="1" eb="4">
      <t>ダイヒョウシャ</t>
    </rPh>
    <rPh sb="4" eb="5">
      <t>イン</t>
    </rPh>
    <rPh sb="6" eb="8">
      <t>オウイン</t>
    </rPh>
    <rPh sb="9" eb="11">
      <t>ヒツヨウ</t>
    </rPh>
    <phoneticPr fontId="1"/>
  </si>
  <si>
    <t>１</t>
    <phoneticPr fontId="3"/>
  </si>
  <si>
    <t>分別解体等の方法（工事内容に応じて選択し、該当の枠内を記入する）</t>
    <phoneticPr fontId="3"/>
  </si>
  <si>
    <t>内
容</t>
    <rPh sb="0" eb="1">
      <t>ウチ</t>
    </rPh>
    <rPh sb="2" eb="3">
      <t>カタチ</t>
    </rPh>
    <phoneticPr fontId="3"/>
  </si>
  <si>
    <t>工程</t>
    <rPh sb="0" eb="2">
      <t>コウテイ</t>
    </rPh>
    <phoneticPr fontId="3"/>
  </si>
  <si>
    <t>作業内容</t>
    <phoneticPr fontId="3"/>
  </si>
  <si>
    <t>分別解体等の方法
（土木工事は、解体工事のみ）</t>
    <rPh sb="10" eb="12">
      <t>ドボク</t>
    </rPh>
    <rPh sb="12" eb="14">
      <t>コウジ</t>
    </rPh>
    <rPh sb="16" eb="18">
      <t>カイタイ</t>
    </rPh>
    <rPh sb="18" eb="20">
      <t>コウジ</t>
    </rPh>
    <phoneticPr fontId="3"/>
  </si>
  <si>
    <t>□</t>
  </si>
  <si>
    <t>建築物以外のものの解体・新築等（土木工事等）</t>
    <rPh sb="0" eb="2">
      <t>ケンチク</t>
    </rPh>
    <rPh sb="2" eb="3">
      <t>ブツ</t>
    </rPh>
    <rPh sb="3" eb="5">
      <t>イガイ</t>
    </rPh>
    <rPh sb="9" eb="11">
      <t>カイタイ</t>
    </rPh>
    <rPh sb="12" eb="14">
      <t>シンチク</t>
    </rPh>
    <rPh sb="14" eb="15">
      <t>トウ</t>
    </rPh>
    <rPh sb="16" eb="18">
      <t>ドボク</t>
    </rPh>
    <rPh sb="18" eb="20">
      <t>コウジ</t>
    </rPh>
    <rPh sb="20" eb="21">
      <t>トウ</t>
    </rPh>
    <phoneticPr fontId="3"/>
  </si>
  <si>
    <t>工程ごとの作業内容
及び解体方法</t>
    <phoneticPr fontId="3"/>
  </si>
  <si>
    <t>①仮設</t>
  </si>
  <si>
    <t>仮設工事</t>
  </si>
  <si>
    <t>有</t>
    <rPh sb="0" eb="1">
      <t>アリ</t>
    </rPh>
    <phoneticPr fontId="3"/>
  </si>
  <si>
    <t>無</t>
    <rPh sb="0" eb="1">
      <t>ナシ</t>
    </rPh>
    <phoneticPr fontId="3"/>
  </si>
  <si>
    <t>手作業</t>
    <rPh sb="0" eb="3">
      <t>テサギョウ</t>
    </rPh>
    <phoneticPr fontId="3"/>
  </si>
  <si>
    <t>手作業・機械の併用</t>
    <rPh sb="0" eb="3">
      <t>テサギョウ</t>
    </rPh>
    <rPh sb="4" eb="6">
      <t>キカイ</t>
    </rPh>
    <rPh sb="7" eb="9">
      <t>ヘイヨウ</t>
    </rPh>
    <phoneticPr fontId="3"/>
  </si>
  <si>
    <t>②土工</t>
  </si>
  <si>
    <t>土工事</t>
  </si>
  <si>
    <t>③基礎</t>
  </si>
  <si>
    <t>基礎工事</t>
  </si>
  <si>
    <t>④本体構造</t>
  </si>
  <si>
    <t>本体構造の工事</t>
  </si>
  <si>
    <t>⑤本体付属品</t>
  </si>
  <si>
    <t>本体付属品の工事</t>
  </si>
  <si>
    <t>⑥その他(</t>
    <phoneticPr fontId="3"/>
  </si>
  <si>
    <t>)</t>
    <phoneticPr fontId="3"/>
  </si>
  <si>
    <t>その他の工事</t>
  </si>
  <si>
    <t>建築物の新築・増築</t>
    <rPh sb="0" eb="3">
      <t>ケンチクブツ</t>
    </rPh>
    <rPh sb="4" eb="6">
      <t>シンチク</t>
    </rPh>
    <rPh sb="7" eb="9">
      <t>ゾウチク</t>
    </rPh>
    <phoneticPr fontId="3"/>
  </si>
  <si>
    <t>①造成等</t>
  </si>
  <si>
    <t>造成等の工事</t>
    <phoneticPr fontId="3"/>
  </si>
  <si>
    <t>②基礎・基礎ぐい</t>
  </si>
  <si>
    <t>基礎・基礎ぐいの工事</t>
    <phoneticPr fontId="3"/>
  </si>
  <si>
    <t>③上部構造部分・外装</t>
  </si>
  <si>
    <t>上部構造部分・外装の工事</t>
    <phoneticPr fontId="3"/>
  </si>
  <si>
    <t>④屋根</t>
  </si>
  <si>
    <t>屋根の工事</t>
    <phoneticPr fontId="3"/>
  </si>
  <si>
    <t>⑤建築設備・内装等</t>
  </si>
  <si>
    <t>建築設備・内装等の工事</t>
    <phoneticPr fontId="3"/>
  </si>
  <si>
    <t>その他の工事</t>
    <phoneticPr fontId="3"/>
  </si>
  <si>
    <t>①建築設備・内装材等</t>
  </si>
  <si>
    <t>建築設備・内装材等の
取外し</t>
    <phoneticPr fontId="3"/>
  </si>
  <si>
    <t>併用の場合の理由　（</t>
    <phoneticPr fontId="3"/>
  </si>
  <si>
    <t>）</t>
    <phoneticPr fontId="3"/>
  </si>
  <si>
    <t>②屋根ふき材</t>
  </si>
  <si>
    <t>屋根ふき材の取外し</t>
    <phoneticPr fontId="3"/>
  </si>
  <si>
    <t>③外装材・上部構造
　 部分</t>
    <phoneticPr fontId="3"/>
  </si>
  <si>
    <t>外装材・上部構造部分の
取壊し</t>
    <phoneticPr fontId="3"/>
  </si>
  <si>
    <t>④基礎・基礎ぐい</t>
  </si>
  <si>
    <t>基礎・基礎ぐいの取壊し</t>
    <phoneticPr fontId="3"/>
  </si>
  <si>
    <t>その他の取壊し</t>
    <phoneticPr fontId="3"/>
  </si>
  <si>
    <t>２</t>
    <phoneticPr fontId="3"/>
  </si>
  <si>
    <t>解体工事に要する費用（解体工事の場合にのみ記載）</t>
    <phoneticPr fontId="3"/>
  </si>
  <si>
    <t>金</t>
    <rPh sb="0" eb="1">
      <t>キン</t>
    </rPh>
    <phoneticPr fontId="3"/>
  </si>
  <si>
    <t>←解体工事の場合は金額を入力してください。</t>
    <rPh sb="1" eb="3">
      <t>カイタイ</t>
    </rPh>
    <rPh sb="3" eb="5">
      <t>コウジ</t>
    </rPh>
    <rPh sb="6" eb="8">
      <t>バアイ</t>
    </rPh>
    <rPh sb="9" eb="11">
      <t>キンガク</t>
    </rPh>
    <rPh sb="12" eb="14">
      <t>ニュウリョク</t>
    </rPh>
    <phoneticPr fontId="3"/>
  </si>
  <si>
    <t>（受注者の見積金額）</t>
    <phoneticPr fontId="3"/>
  </si>
  <si>
    <t>（消費税及び地方消費税の額を含む）</t>
    <phoneticPr fontId="3"/>
  </si>
  <si>
    <t>３</t>
    <phoneticPr fontId="3"/>
  </si>
  <si>
    <t>再資源化等をするための施設の名称及び所在地</t>
    <phoneticPr fontId="3"/>
  </si>
  <si>
    <t>裏面のとおり</t>
    <phoneticPr fontId="3"/>
  </si>
  <si>
    <t>４</t>
    <phoneticPr fontId="3"/>
  </si>
  <si>
    <t>特定建設資材廃棄物の再資源化等に要する費用</t>
    <phoneticPr fontId="3"/>
  </si>
  <si>
    <t>特定建設資材廃棄物の種類</t>
    <phoneticPr fontId="3"/>
  </si>
  <si>
    <t>施設の名称</t>
    <phoneticPr fontId="3"/>
  </si>
  <si>
    <t>施設の所在地</t>
    <phoneticPr fontId="3"/>
  </si>
  <si>
    <t>注</t>
    <rPh sb="0" eb="1">
      <t>チュウ</t>
    </rPh>
    <phoneticPr fontId="3"/>
  </si>
  <si>
    <t>　受注者が選択した施設を記載（品目ごとに複数記入可）すること。</t>
    <phoneticPr fontId="3"/>
  </si>
  <si>
    <t>解体工事に要する費用等が適切であることを確認しました。</t>
    <rPh sb="0" eb="2">
      <t>カイタイ</t>
    </rPh>
    <rPh sb="2" eb="4">
      <t>コウジ</t>
    </rPh>
    <rPh sb="5" eb="6">
      <t>ヨウ</t>
    </rPh>
    <rPh sb="8" eb="10">
      <t>ヒヨウ</t>
    </rPh>
    <rPh sb="10" eb="11">
      <t>トウ</t>
    </rPh>
    <rPh sb="12" eb="14">
      <t>テキセツ</t>
    </rPh>
    <rPh sb="20" eb="22">
      <t>カクニン</t>
    </rPh>
    <phoneticPr fontId="3"/>
  </si>
  <si>
    <t>担当者確認印</t>
    <rPh sb="0" eb="3">
      <t>タントウシャ</t>
    </rPh>
    <rPh sb="3" eb="5">
      <t>カクニン</t>
    </rPh>
    <rPh sb="5" eb="6">
      <t>イン</t>
    </rPh>
    <phoneticPr fontId="3"/>
  </si>
  <si>
    <t>工事担当課受付印</t>
    <rPh sb="0" eb="2">
      <t>コウジ</t>
    </rPh>
    <rPh sb="2" eb="5">
      <t>タントウカ</t>
    </rPh>
    <rPh sb="5" eb="7">
      <t>ウケツケ</t>
    </rPh>
    <rPh sb="7" eb="8">
      <t>イン</t>
    </rPh>
    <phoneticPr fontId="3"/>
  </si>
  <si>
    <t>←担当課へ確認後、契約監理課に提出してください。</t>
    <rPh sb="1" eb="3">
      <t>タントウ</t>
    </rPh>
    <rPh sb="3" eb="4">
      <t>カ</t>
    </rPh>
    <rPh sb="5" eb="7">
      <t>カクニン</t>
    </rPh>
    <rPh sb="7" eb="8">
      <t>ゴ</t>
    </rPh>
    <rPh sb="9" eb="11">
      <t>ケイヤク</t>
    </rPh>
    <rPh sb="11" eb="13">
      <t>カンリ</t>
    </rPh>
    <rPh sb="13" eb="14">
      <t>カ</t>
    </rPh>
    <rPh sb="15" eb="17">
      <t>テイシュツ</t>
    </rPh>
    <phoneticPr fontId="3"/>
  </si>
  <si>
    <t>発行責任者及び担当者</t>
    <rPh sb="0" eb="2">
      <t>ハッコウ</t>
    </rPh>
    <rPh sb="2" eb="5">
      <t>セキニンシャ</t>
    </rPh>
    <rPh sb="5" eb="6">
      <t>オヨ</t>
    </rPh>
    <rPh sb="7" eb="10">
      <t>タントウシャ</t>
    </rPh>
    <phoneticPr fontId="3"/>
  </si>
  <si>
    <t>←発行責任者とは、代表取締役又は支店長や営業所長等といった</t>
    <rPh sb="1" eb="3">
      <t>ハッコウ</t>
    </rPh>
    <rPh sb="3" eb="6">
      <t>セキニンシャ</t>
    </rPh>
    <rPh sb="9" eb="11">
      <t>ダイヒョウ</t>
    </rPh>
    <rPh sb="11" eb="14">
      <t>トリシマリヤク</t>
    </rPh>
    <rPh sb="14" eb="15">
      <t>マタ</t>
    </rPh>
    <rPh sb="16" eb="19">
      <t>シテンチョウ</t>
    </rPh>
    <rPh sb="20" eb="23">
      <t>エイギョウショ</t>
    </rPh>
    <rPh sb="23" eb="24">
      <t>チョウ</t>
    </rPh>
    <rPh sb="24" eb="25">
      <t>ナド</t>
    </rPh>
    <phoneticPr fontId="3"/>
  </si>
  <si>
    <t>・</t>
    <phoneticPr fontId="3"/>
  </si>
  <si>
    <t>発行責任者</t>
    <phoneticPr fontId="3"/>
  </si>
  <si>
    <t>（電話番号）</t>
    <rPh sb="1" eb="3">
      <t>デンワ</t>
    </rPh>
    <rPh sb="3" eb="5">
      <t>バンゴウ</t>
    </rPh>
    <phoneticPr fontId="3"/>
  </si>
  <si>
    <t>　社内において権限の委任を受けた役職者です。</t>
    <rPh sb="1" eb="3">
      <t>シャナイ</t>
    </rPh>
    <rPh sb="7" eb="9">
      <t>ケンゲン</t>
    </rPh>
    <rPh sb="10" eb="12">
      <t>イニン</t>
    </rPh>
    <rPh sb="13" eb="14">
      <t>ウ</t>
    </rPh>
    <rPh sb="16" eb="19">
      <t>ヤクショクシャ</t>
    </rPh>
    <phoneticPr fontId="3"/>
  </si>
  <si>
    <t>担当者</t>
    <phoneticPr fontId="3"/>
  </si>
  <si>
    <t>　また、担当者とは、本件に関する事務を担当する者です。</t>
    <rPh sb="4" eb="7">
      <t>タントウシャ</t>
    </rPh>
    <rPh sb="10" eb="12">
      <t>ホンケン</t>
    </rPh>
    <rPh sb="13" eb="14">
      <t>カン</t>
    </rPh>
    <rPh sb="16" eb="18">
      <t>ジム</t>
    </rPh>
    <rPh sb="19" eb="21">
      <t>タントウ</t>
    </rPh>
    <rPh sb="23" eb="24">
      <t>モノ</t>
    </rPh>
    <phoneticPr fontId="3"/>
  </si>
  <si>
    <t>　なお、発行責任者及び担当者は同一人物でも問題ありません。</t>
    <rPh sb="4" eb="6">
      <t>ハッコウ</t>
    </rPh>
    <rPh sb="6" eb="9">
      <t>セキニンシャ</t>
    </rPh>
    <rPh sb="9" eb="10">
      <t>オヨ</t>
    </rPh>
    <rPh sb="11" eb="14">
      <t>タントウシャ</t>
    </rPh>
    <rPh sb="15" eb="17">
      <t>ドウイツ</t>
    </rPh>
    <rPh sb="17" eb="19">
      <t>ジンブツ</t>
    </rPh>
    <rPh sb="21" eb="23">
      <t>モンダイ</t>
    </rPh>
    <phoneticPr fontId="3"/>
  </si>
  <si>
    <t>　※代表者印を押印する場合は、この欄は入力不要です。</t>
    <rPh sb="2" eb="5">
      <t>ダイヒョウシャ</t>
    </rPh>
    <rPh sb="5" eb="6">
      <t>イン</t>
    </rPh>
    <rPh sb="7" eb="9">
      <t>オウイン</t>
    </rPh>
    <rPh sb="11" eb="13">
      <t>バアイ</t>
    </rPh>
    <rPh sb="17" eb="18">
      <t>ラン</t>
    </rPh>
    <rPh sb="19" eb="21">
      <t>ニュウリョク</t>
    </rPh>
    <rPh sb="21" eb="23">
      <t>フヨウ</t>
    </rPh>
    <phoneticPr fontId="3"/>
  </si>
  <si>
    <t>契約書添付用の書式です。</t>
    <rPh sb="0" eb="3">
      <t>ケイヤクショ</t>
    </rPh>
    <rPh sb="3" eb="5">
      <t>テンプ</t>
    </rPh>
    <rPh sb="5" eb="6">
      <t>ヨウ</t>
    </rPh>
    <rPh sb="7" eb="9">
      <t>ショシキ</t>
    </rPh>
    <phoneticPr fontId="3"/>
  </si>
  <si>
    <t>B02（担当課確認用）の入力内容が反映されます。</t>
    <rPh sb="4" eb="6">
      <t>タントウ</t>
    </rPh>
    <rPh sb="6" eb="7">
      <t>カ</t>
    </rPh>
    <rPh sb="7" eb="10">
      <t>カクニンヨウ</t>
    </rPh>
    <rPh sb="12" eb="14">
      <t>ニュウリョク</t>
    </rPh>
    <rPh sb="14" eb="16">
      <t>ナイヨウ</t>
    </rPh>
    <rPh sb="17" eb="19">
      <t>ハンエイ</t>
    </rPh>
    <phoneticPr fontId="3"/>
  </si>
  <si>
    <t>実務経験証明書</t>
    <rPh sb="0" eb="2">
      <t>ジツム</t>
    </rPh>
    <rPh sb="2" eb="4">
      <t>ケイケン</t>
    </rPh>
    <rPh sb="4" eb="7">
      <t>ショウメイショ</t>
    </rPh>
    <phoneticPr fontId="3"/>
  </si>
  <si>
    <t>下記の者は、</t>
    <phoneticPr fontId="3"/>
  </si>
  <si>
    <t>（例）機械器具設置</t>
    <rPh sb="1" eb="2">
      <t>レイ</t>
    </rPh>
    <phoneticPr fontId="3"/>
  </si>
  <si>
    <t>工事に関し、下記のとおり実務の経験を有することに相違ないことを証明します。</t>
    <rPh sb="0" eb="2">
      <t>コウジ</t>
    </rPh>
    <phoneticPr fontId="3"/>
  </si>
  <si>
    <t>←下欄[発行責任者及び担当者]を入力しない場合は、</t>
    <rPh sb="1" eb="2">
      <t>シタ</t>
    </rPh>
    <rPh sb="2" eb="3">
      <t>ラン</t>
    </rPh>
    <rPh sb="4" eb="6">
      <t>ハッコウ</t>
    </rPh>
    <rPh sb="6" eb="9">
      <t>セキニンシャ</t>
    </rPh>
    <rPh sb="9" eb="10">
      <t>オヨ</t>
    </rPh>
    <rPh sb="11" eb="14">
      <t>タントウシャ</t>
    </rPh>
    <rPh sb="16" eb="18">
      <t>ニュウリョク</t>
    </rPh>
    <rPh sb="21" eb="23">
      <t>バアイ</t>
    </rPh>
    <phoneticPr fontId="3"/>
  </si>
  <si>
    <t>記</t>
    <rPh sb="0" eb="1">
      <t>キ</t>
    </rPh>
    <phoneticPr fontId="3"/>
  </si>
  <si>
    <t>　代表者印の押印が必要です。</t>
    <rPh sb="1" eb="4">
      <t>ダイヒョウシャ</t>
    </rPh>
    <rPh sb="4" eb="5">
      <t>イン</t>
    </rPh>
    <rPh sb="6" eb="8">
      <t>オウイン</t>
    </rPh>
    <rPh sb="9" eb="11">
      <t>ヒツヨウ</t>
    </rPh>
    <phoneticPr fontId="3"/>
  </si>
  <si>
    <t>技術者の氏名</t>
    <rPh sb="0" eb="3">
      <t>ギジュツシャ</t>
    </rPh>
    <rPh sb="4" eb="6">
      <t>シメイ</t>
    </rPh>
    <phoneticPr fontId="3"/>
  </si>
  <si>
    <t>（例）群馬　次郎</t>
    <rPh sb="1" eb="2">
      <t>レイ</t>
    </rPh>
    <rPh sb="3" eb="5">
      <t>グンマ</t>
    </rPh>
    <rPh sb="6" eb="8">
      <t>ジロウ</t>
    </rPh>
    <phoneticPr fontId="3"/>
  </si>
  <si>
    <t>生年月日</t>
    <rPh sb="0" eb="4">
      <t>セイネンガッピ</t>
    </rPh>
    <phoneticPr fontId="3"/>
  </si>
  <si>
    <t>（例）昭和45年1月1日</t>
    <rPh sb="1" eb="2">
      <t>レイ</t>
    </rPh>
    <rPh sb="3" eb="5">
      <t>ショウワ</t>
    </rPh>
    <rPh sb="7" eb="8">
      <t>ネン</t>
    </rPh>
    <rPh sb="9" eb="10">
      <t>ガツ</t>
    </rPh>
    <rPh sb="11" eb="12">
      <t>ニチ</t>
    </rPh>
    <phoneticPr fontId="3"/>
  </si>
  <si>
    <t>使用された
期間</t>
    <rPh sb="0" eb="2">
      <t>シヨウ</t>
    </rPh>
    <rPh sb="6" eb="8">
      <t>キカン</t>
    </rPh>
    <phoneticPr fontId="3"/>
  </si>
  <si>
    <t>（例）平成3</t>
    <phoneticPr fontId="3"/>
  </si>
  <si>
    <t>年</t>
    <rPh sb="0" eb="1">
      <t>トシ</t>
    </rPh>
    <phoneticPr fontId="3"/>
  </si>
  <si>
    <t>←雇用期間を書いてください。現在も雇用している場合は、</t>
    <rPh sb="1" eb="3">
      <t>コヨウ</t>
    </rPh>
    <rPh sb="3" eb="5">
      <t>キカン</t>
    </rPh>
    <rPh sb="6" eb="7">
      <t>カ</t>
    </rPh>
    <rPh sb="14" eb="16">
      <t>ゲンザイ</t>
    </rPh>
    <rPh sb="17" eb="19">
      <t>コヨウ</t>
    </rPh>
    <rPh sb="23" eb="25">
      <t>バアイ</t>
    </rPh>
    <phoneticPr fontId="3"/>
  </si>
  <si>
    <t>使用者の商号
又は名称</t>
    <rPh sb="0" eb="3">
      <t>シヨウシャ</t>
    </rPh>
    <rPh sb="4" eb="6">
      <t>ショウゴウ</t>
    </rPh>
    <rPh sb="7" eb="8">
      <t>マタ</t>
    </rPh>
    <rPh sb="9" eb="11">
      <t>メイショウ</t>
    </rPh>
    <phoneticPr fontId="3"/>
  </si>
  <si>
    <t>月</t>
    <rPh sb="0" eb="1">
      <t>ツキ</t>
    </rPh>
    <phoneticPr fontId="3"/>
  </si>
  <si>
    <t>　二行目は不要です。</t>
    <rPh sb="1" eb="4">
      <t>ニギョウメ</t>
    </rPh>
    <rPh sb="5" eb="7">
      <t>フヨウ</t>
    </rPh>
    <phoneticPr fontId="3"/>
  </si>
  <si>
    <t>職名</t>
    <rPh sb="0" eb="2">
      <t>ショクメイ</t>
    </rPh>
    <phoneticPr fontId="3"/>
  </si>
  <si>
    <t>実務経験の内容</t>
    <rPh sb="0" eb="2">
      <t>ジツム</t>
    </rPh>
    <rPh sb="2" eb="4">
      <t>ケイケン</t>
    </rPh>
    <rPh sb="5" eb="7">
      <t>ナイヨウ</t>
    </rPh>
    <phoneticPr fontId="3"/>
  </si>
  <si>
    <t>実務経験年数</t>
    <phoneticPr fontId="3"/>
  </si>
  <si>
    <t>（例）工事主任</t>
    <rPh sb="1" eb="2">
      <t>レイ</t>
    </rPh>
    <rPh sb="3" eb="5">
      <t>コウジ</t>
    </rPh>
    <rPh sb="5" eb="7">
      <t>シュニン</t>
    </rPh>
    <phoneticPr fontId="3"/>
  </si>
  <si>
    <t>（例）前橋リゾートマンション外構植栽工事　他３件</t>
    <rPh sb="1" eb="2">
      <t>レイ</t>
    </rPh>
    <rPh sb="3" eb="5">
      <t>マエバシ</t>
    </rPh>
    <rPh sb="14" eb="16">
      <t>ガイコウ</t>
    </rPh>
    <rPh sb="16" eb="18">
      <t>ショクサイ</t>
    </rPh>
    <rPh sb="18" eb="20">
      <t>コウジ</t>
    </rPh>
    <rPh sb="21" eb="22">
      <t>ホカ</t>
    </rPh>
    <rPh sb="23" eb="24">
      <t>ケン</t>
    </rPh>
    <phoneticPr fontId="3"/>
  </si>
  <si>
    <t>月から</t>
    <rPh sb="0" eb="1">
      <t>ガツ</t>
    </rPh>
    <phoneticPr fontId="3"/>
  </si>
  <si>
    <t>※実務経験年数について</t>
    <phoneticPr fontId="3"/>
  </si>
  <si>
    <t>　実務経験年数は重複しないようご注意ください。</t>
    <phoneticPr fontId="3"/>
  </si>
  <si>
    <t>※実務経験の内容について</t>
    <rPh sb="1" eb="3">
      <t>ジツム</t>
    </rPh>
    <rPh sb="3" eb="5">
      <t>ケイケン</t>
    </rPh>
    <rPh sb="6" eb="8">
      <t>ナイヨウ</t>
    </rPh>
    <phoneticPr fontId="3"/>
  </si>
  <si>
    <t>　その年の代表的工事の件名を記入し、その他の工事は</t>
    <rPh sb="3" eb="4">
      <t>トシ</t>
    </rPh>
    <rPh sb="5" eb="7">
      <t>ダイヒョウ</t>
    </rPh>
    <rPh sb="7" eb="8">
      <t>テキ</t>
    </rPh>
    <rPh sb="8" eb="10">
      <t>コウジ</t>
    </rPh>
    <rPh sb="11" eb="13">
      <t>ケンメイ</t>
    </rPh>
    <rPh sb="14" eb="16">
      <t>キニュウ</t>
    </rPh>
    <rPh sb="20" eb="21">
      <t>ホカ</t>
    </rPh>
    <rPh sb="22" eb="24">
      <t>コウジ</t>
    </rPh>
    <phoneticPr fontId="3"/>
  </si>
  <si>
    <t>　「他〇件」として、１年分を１行にまとめてください。</t>
    <rPh sb="2" eb="3">
      <t>ホカ</t>
    </rPh>
    <rPh sb="4" eb="5">
      <t>ケン</t>
    </rPh>
    <rPh sb="11" eb="13">
      <t>ネンブン</t>
    </rPh>
    <rPh sb="15" eb="16">
      <t>ギョウ</t>
    </rPh>
    <phoneticPr fontId="3"/>
  </si>
  <si>
    <t>　（実務経験１０年で申請する場合は、１０行に記入する。）</t>
    <rPh sb="2" eb="4">
      <t>ジツム</t>
    </rPh>
    <rPh sb="4" eb="6">
      <t>ケイケン</t>
    </rPh>
    <rPh sb="8" eb="9">
      <t>ネン</t>
    </rPh>
    <rPh sb="10" eb="12">
      <t>シンセイ</t>
    </rPh>
    <rPh sb="14" eb="16">
      <t>バアイ</t>
    </rPh>
    <rPh sb="20" eb="21">
      <t>ギョウ</t>
    </rPh>
    <rPh sb="22" eb="24">
      <t>キニュウ</t>
    </rPh>
    <phoneticPr fontId="3"/>
  </si>
  <si>
    <t>使用者の証明を得ることができない場合</t>
    <rPh sb="0" eb="3">
      <t>シヨウシャ</t>
    </rPh>
    <rPh sb="4" eb="6">
      <t>ショウメイ</t>
    </rPh>
    <rPh sb="7" eb="8">
      <t>エ</t>
    </rPh>
    <rPh sb="16" eb="18">
      <t>バアイ</t>
    </rPh>
    <phoneticPr fontId="3"/>
  </si>
  <si>
    <t>その理由</t>
    <rPh sb="2" eb="4">
      <t>リユウ</t>
    </rPh>
    <phoneticPr fontId="3"/>
  </si>
  <si>
    <t>合計</t>
    <rPh sb="0" eb="2">
      <t>ゴウケイ</t>
    </rPh>
    <phoneticPr fontId="3"/>
  </si>
  <si>
    <t>満</t>
    <rPh sb="0" eb="1">
      <t>マン</t>
    </rPh>
    <phoneticPr fontId="3"/>
  </si>
  <si>
    <t>←実務経験年数の合計を記入してください。</t>
    <rPh sb="1" eb="3">
      <t>ジツム</t>
    </rPh>
    <rPh sb="3" eb="5">
      <t>ケイケン</t>
    </rPh>
    <rPh sb="5" eb="7">
      <t>ネンスウ</t>
    </rPh>
    <rPh sb="8" eb="10">
      <t>ゴウケイ</t>
    </rPh>
    <rPh sb="11" eb="13">
      <t>キニュウ</t>
    </rPh>
    <phoneticPr fontId="3"/>
  </si>
  <si>
    <t>証明者と被証
明者との関係</t>
    <rPh sb="0" eb="2">
      <t>ショウメイ</t>
    </rPh>
    <rPh sb="2" eb="3">
      <t>シャ</t>
    </rPh>
    <rPh sb="4" eb="5">
      <t>ヒ</t>
    </rPh>
    <rPh sb="5" eb="6">
      <t>ショウ</t>
    </rPh>
    <rPh sb="7" eb="8">
      <t>アキラ</t>
    </rPh>
    <rPh sb="8" eb="9">
      <t>シャ</t>
    </rPh>
    <rPh sb="11" eb="13">
      <t>カンケイ</t>
    </rPh>
    <phoneticPr fontId="3"/>
  </si>
  <si>
    <t>（例）社員</t>
    <rPh sb="1" eb="2">
      <t>レイ</t>
    </rPh>
    <rPh sb="3" eb="5">
      <t>シャイン</t>
    </rPh>
    <phoneticPr fontId="3"/>
  </si>
  <si>
    <t>←証明者の立場からみた被証明者との関係を記入してください。</t>
    <rPh sb="1" eb="3">
      <t>ショウメイ</t>
    </rPh>
    <rPh sb="3" eb="4">
      <t>シャ</t>
    </rPh>
    <rPh sb="5" eb="7">
      <t>タチバ</t>
    </rPh>
    <rPh sb="11" eb="12">
      <t>ヒ</t>
    </rPh>
    <rPh sb="12" eb="14">
      <t>ショウメイ</t>
    </rPh>
    <rPh sb="14" eb="15">
      <t>シャ</t>
    </rPh>
    <rPh sb="17" eb="19">
      <t>カンケイ</t>
    </rPh>
    <rPh sb="20" eb="22">
      <t>キニュウ</t>
    </rPh>
    <phoneticPr fontId="3"/>
  </si>
  <si>
    <t>記載要領</t>
    <rPh sb="0" eb="2">
      <t>キサイ</t>
    </rPh>
    <rPh sb="2" eb="4">
      <t>ヨウリョウ</t>
    </rPh>
    <phoneticPr fontId="3"/>
  </si>
  <si>
    <t>　以前雇用していた社員の証明を行う場合は「元社員」、</t>
    <rPh sb="1" eb="3">
      <t>イゼン</t>
    </rPh>
    <rPh sb="3" eb="5">
      <t>コヨウ</t>
    </rPh>
    <rPh sb="9" eb="11">
      <t>シャイン</t>
    </rPh>
    <rPh sb="12" eb="14">
      <t>ショウメイ</t>
    </rPh>
    <rPh sb="15" eb="16">
      <t>オコナ</t>
    </rPh>
    <rPh sb="17" eb="19">
      <t>バアイ</t>
    </rPh>
    <rPh sb="21" eb="24">
      <t>モトシャイン</t>
    </rPh>
    <phoneticPr fontId="3"/>
  </si>
  <si>
    <t>この証明書は、申請する建設工事の種類ごとに、技術者１人について、証明者別に作成すること。</t>
    <rPh sb="2" eb="5">
      <t>ショウメイショ</t>
    </rPh>
    <rPh sb="7" eb="9">
      <t>シンセイ</t>
    </rPh>
    <rPh sb="11" eb="13">
      <t>ケンセツ</t>
    </rPh>
    <rPh sb="13" eb="15">
      <t>コウジ</t>
    </rPh>
    <rPh sb="16" eb="18">
      <t>シュルイ</t>
    </rPh>
    <rPh sb="22" eb="25">
      <t>ギジュツシャ</t>
    </rPh>
    <rPh sb="26" eb="27">
      <t>ニン</t>
    </rPh>
    <rPh sb="32" eb="34">
      <t>ショウメイ</t>
    </rPh>
    <rPh sb="34" eb="35">
      <t>シャ</t>
    </rPh>
    <rPh sb="35" eb="36">
      <t>ベツ</t>
    </rPh>
    <rPh sb="37" eb="39">
      <t>サクセイ</t>
    </rPh>
    <phoneticPr fontId="3"/>
  </si>
  <si>
    <t>「実務経験の内容」の欄は、従事した主な工事名等を具体的に記載すること。</t>
    <rPh sb="1" eb="3">
      <t>ジツム</t>
    </rPh>
    <rPh sb="3" eb="5">
      <t>ケイケン</t>
    </rPh>
    <rPh sb="6" eb="8">
      <t>ナイヨウ</t>
    </rPh>
    <rPh sb="10" eb="11">
      <t>ラン</t>
    </rPh>
    <rPh sb="13" eb="15">
      <t>ジュウジ</t>
    </rPh>
    <rPh sb="17" eb="18">
      <t>オモ</t>
    </rPh>
    <rPh sb="19" eb="21">
      <t>コウジ</t>
    </rPh>
    <rPh sb="21" eb="22">
      <t>メイ</t>
    </rPh>
    <rPh sb="22" eb="23">
      <t>トウ</t>
    </rPh>
    <rPh sb="24" eb="27">
      <t>グタイテキ</t>
    </rPh>
    <rPh sb="28" eb="30">
      <t>キサイ</t>
    </rPh>
    <phoneticPr fontId="3"/>
  </si>
  <si>
    <t>　代表者が本人の証明を行う場合は「本人」などと記入してください。</t>
    <rPh sb="1" eb="4">
      <t>ダイヒョウシャ</t>
    </rPh>
    <rPh sb="5" eb="7">
      <t>ホンニン</t>
    </rPh>
    <rPh sb="8" eb="10">
      <t>ショウメイ</t>
    </rPh>
    <rPh sb="11" eb="12">
      <t>オコナ</t>
    </rPh>
    <rPh sb="13" eb="15">
      <t>バアイ</t>
    </rPh>
    <rPh sb="17" eb="19">
      <t>ホンニン</t>
    </rPh>
    <rPh sb="23" eb="25">
      <t>キニュウ</t>
    </rPh>
    <phoneticPr fontId="3"/>
  </si>
  <si>
    <t>発行責任者及び担当者</t>
    <rPh sb="0" eb="6">
      <t>ハッコウセキニンシャオヨ</t>
    </rPh>
    <rPh sb="7" eb="10">
      <t>タントウシャ</t>
    </rPh>
    <phoneticPr fontId="3"/>
  </si>
  <si>
    <t>担当者</t>
    <rPh sb="0" eb="3">
      <t>タントウシャ</t>
    </rPh>
    <phoneticPr fontId="3"/>
  </si>
  <si>
    <t>様式第１号（第５条関係）</t>
    <rPh sb="0" eb="2">
      <t>ヨウシキ</t>
    </rPh>
    <rPh sb="2" eb="3">
      <t>ダイ</t>
    </rPh>
    <rPh sb="4" eb="5">
      <t>ゴウ</t>
    </rPh>
    <rPh sb="6" eb="7">
      <t>ダイ</t>
    </rPh>
    <rPh sb="8" eb="9">
      <t>ジョウ</t>
    </rPh>
    <rPh sb="9" eb="11">
      <t>カンケイ</t>
    </rPh>
    <phoneticPr fontId="3"/>
  </si>
  <si>
    <t>現場代理人兼任届出書</t>
    <rPh sb="0" eb="2">
      <t>ゲンバ</t>
    </rPh>
    <rPh sb="2" eb="5">
      <t>ダイリニン</t>
    </rPh>
    <rPh sb="5" eb="7">
      <t>ケンニン</t>
    </rPh>
    <rPh sb="7" eb="9">
      <t>トドケデ</t>
    </rPh>
    <rPh sb="9" eb="10">
      <t>ショ</t>
    </rPh>
    <phoneticPr fontId="3"/>
  </si>
  <si>
    <t>所在地</t>
    <phoneticPr fontId="3"/>
  </si>
  <si>
    <t xml:space="preserve">　工事現場の運営、取り締まりの他、工事の施工(安全管理、工程管理等)及び契約関係事務や、
発注者との連絡に支障が生じると判断された場合、兼任の解除を指示されても異議ありません。
</t>
    <phoneticPr fontId="3"/>
  </si>
  <si>
    <t>履行場所</t>
    <rPh sb="0" eb="2">
      <t>リコウ</t>
    </rPh>
    <rPh sb="2" eb="4">
      <t>バショ</t>
    </rPh>
    <phoneticPr fontId="3"/>
  </si>
  <si>
    <t>履行期間</t>
    <rPh sb="0" eb="2">
      <t>リコウ</t>
    </rPh>
    <rPh sb="2" eb="4">
      <t>キカン</t>
    </rPh>
    <phoneticPr fontId="3"/>
  </si>
  <si>
    <t>当初の請負代金額</t>
    <rPh sb="0" eb="2">
      <t>トウショ</t>
    </rPh>
    <rPh sb="3" eb="5">
      <t>ウケオイ</t>
    </rPh>
    <rPh sb="5" eb="7">
      <t>ダイキン</t>
    </rPh>
    <rPh sb="7" eb="8">
      <t>ガク</t>
    </rPh>
    <phoneticPr fontId="3"/>
  </si>
  <si>
    <t>上記工事の現場代理人は、下記工事の現場代理人と兼任し、現場に常駐できないため届出します。</t>
    <phoneticPr fontId="3"/>
  </si>
  <si>
    <t>現場代理人</t>
    <rPh sb="0" eb="2">
      <t>ゲンバ</t>
    </rPh>
    <rPh sb="2" eb="5">
      <t>ダイリニン</t>
    </rPh>
    <phoneticPr fontId="3"/>
  </si>
  <si>
    <t>氏名</t>
    <rPh sb="0" eb="2">
      <t>シメイ</t>
    </rPh>
    <phoneticPr fontId="3"/>
  </si>
  <si>
    <t>緊急時の連絡先</t>
    <rPh sb="0" eb="3">
      <t>キンキュウジ</t>
    </rPh>
    <rPh sb="4" eb="7">
      <t>レンラクサキ</t>
    </rPh>
    <phoneticPr fontId="3"/>
  </si>
  <si>
    <t>発注団体名</t>
    <rPh sb="0" eb="2">
      <t>ハッチュウ</t>
    </rPh>
    <rPh sb="2" eb="4">
      <t>ダンタイ</t>
    </rPh>
    <rPh sb="4" eb="5">
      <t>メイ</t>
    </rPh>
    <phoneticPr fontId="3"/>
  </si>
  <si>
    <t>(例）前橋市長</t>
    <rPh sb="1" eb="2">
      <t>レイ</t>
    </rPh>
    <rPh sb="3" eb="6">
      <t>マエバシシ</t>
    </rPh>
    <rPh sb="6" eb="7">
      <t>チョウ</t>
    </rPh>
    <phoneticPr fontId="3"/>
  </si>
  <si>
    <t>（例）本庁管内　○○工事（第〇号）</t>
    <rPh sb="1" eb="2">
      <t>レイ</t>
    </rPh>
    <rPh sb="3" eb="5">
      <t>ホンチョウ</t>
    </rPh>
    <rPh sb="5" eb="7">
      <t>カンナイ</t>
    </rPh>
    <rPh sb="10" eb="12">
      <t>コウジ</t>
    </rPh>
    <rPh sb="13" eb="14">
      <t>ダイ</t>
    </rPh>
    <rPh sb="15" eb="16">
      <t>ゴウ</t>
    </rPh>
    <phoneticPr fontId="3"/>
  </si>
  <si>
    <t>監督員氏名</t>
    <rPh sb="0" eb="3">
      <t>カントクイン</t>
    </rPh>
    <rPh sb="3" eb="5">
      <t>シメイ</t>
    </rPh>
    <phoneticPr fontId="3"/>
  </si>
  <si>
    <t>←監督員の通知を受けている場合は監督員氏名を入力してください。</t>
    <rPh sb="1" eb="4">
      <t>カントクイン</t>
    </rPh>
    <rPh sb="5" eb="7">
      <t>ツウチ</t>
    </rPh>
    <rPh sb="8" eb="9">
      <t>ウ</t>
    </rPh>
    <rPh sb="13" eb="15">
      <t>バアイ</t>
    </rPh>
    <rPh sb="16" eb="19">
      <t>カントクイン</t>
    </rPh>
    <rPh sb="19" eb="21">
      <t>シメイ</t>
    </rPh>
    <rPh sb="22" eb="24">
      <t>ニュウリョク</t>
    </rPh>
    <phoneticPr fontId="3"/>
  </si>
  <si>
    <t>・発行責任者</t>
    <rPh sb="1" eb="3">
      <t>ハッコウ</t>
    </rPh>
    <rPh sb="3" eb="6">
      <t>セキニンシャ</t>
    </rPh>
    <phoneticPr fontId="3"/>
  </si>
  <si>
    <t>・担当者</t>
    <rPh sb="1" eb="4">
      <t>タントウシャ</t>
    </rPh>
    <phoneticPr fontId="3"/>
  </si>
  <si>
    <t>注１　現場代理人の常駐緩和を認めるのは、他の工事の現場代理人になる場合に限ります。</t>
    <rPh sb="0" eb="1">
      <t>チュウ</t>
    </rPh>
    <phoneticPr fontId="3"/>
  </si>
  <si>
    <t>注２　兼任する工事が複数となる場合は、別紙にて提出すること。</t>
    <rPh sb="0" eb="1">
      <t>チュウ</t>
    </rPh>
    <rPh sb="3" eb="5">
      <t>ケンニン</t>
    </rPh>
    <rPh sb="7" eb="9">
      <t>コウジ</t>
    </rPh>
    <rPh sb="10" eb="12">
      <t>フクスウ</t>
    </rPh>
    <rPh sb="15" eb="17">
      <t>バアイ</t>
    </rPh>
    <rPh sb="19" eb="21">
      <t>ベッシ</t>
    </rPh>
    <rPh sb="23" eb="25">
      <t>テイシュツ</t>
    </rPh>
    <phoneticPr fontId="3"/>
  </si>
  <si>
    <t>様式第３号（第１７条関係）</t>
    <rPh sb="0" eb="2">
      <t>ヨウシキ</t>
    </rPh>
    <rPh sb="2" eb="3">
      <t>ダイ</t>
    </rPh>
    <rPh sb="4" eb="5">
      <t>ゴウ</t>
    </rPh>
    <rPh sb="6" eb="7">
      <t>ダイ</t>
    </rPh>
    <rPh sb="9" eb="10">
      <t>ジョウ</t>
    </rPh>
    <rPh sb="10" eb="12">
      <t>カンケイ</t>
    </rPh>
    <phoneticPr fontId="3"/>
  </si>
  <si>
    <t>免税事業者届出書</t>
    <rPh sb="0" eb="2">
      <t>メンゼイ</t>
    </rPh>
    <rPh sb="2" eb="5">
      <t>ジギョウシャ</t>
    </rPh>
    <rPh sb="5" eb="8">
      <t>トドケデショ</t>
    </rPh>
    <phoneticPr fontId="3"/>
  </si>
  <si>
    <t>商号又は名称</t>
    <phoneticPr fontId="3"/>
  </si>
  <si>
    <t>代表者の氏名</t>
    <phoneticPr fontId="3"/>
  </si>
  <si>
    <t>　　下記の期間については、消費税及び地方消費税に係る免税事業者（消費税法第９条第１項本文及び地方税法第７２条の７８第１項の規定により消費税及び地方税を納める義務が免除される事業者）であるのでその旨を届け出ます。</t>
    <rPh sb="2" eb="4">
      <t>カキ</t>
    </rPh>
    <rPh sb="5" eb="7">
      <t>キカン</t>
    </rPh>
    <rPh sb="13" eb="16">
      <t>ショウヒゼイ</t>
    </rPh>
    <rPh sb="16" eb="17">
      <t>オヨ</t>
    </rPh>
    <rPh sb="18" eb="20">
      <t>チホウ</t>
    </rPh>
    <rPh sb="20" eb="23">
      <t>ショウヒゼイ</t>
    </rPh>
    <rPh sb="24" eb="25">
      <t>カカ</t>
    </rPh>
    <rPh sb="26" eb="28">
      <t>メンゼイ</t>
    </rPh>
    <rPh sb="28" eb="31">
      <t>ジギョウシャ</t>
    </rPh>
    <rPh sb="32" eb="35">
      <t>ショウヒゼイ</t>
    </rPh>
    <rPh sb="35" eb="36">
      <t>ホウ</t>
    </rPh>
    <rPh sb="36" eb="37">
      <t>ダイ</t>
    </rPh>
    <rPh sb="38" eb="39">
      <t>ジョウ</t>
    </rPh>
    <rPh sb="39" eb="40">
      <t>ダイ</t>
    </rPh>
    <rPh sb="41" eb="42">
      <t>コウ</t>
    </rPh>
    <rPh sb="42" eb="44">
      <t>ホンブン</t>
    </rPh>
    <rPh sb="44" eb="45">
      <t>オヨ</t>
    </rPh>
    <rPh sb="46" eb="49">
      <t>チホウゼイ</t>
    </rPh>
    <rPh sb="49" eb="50">
      <t>ホウ</t>
    </rPh>
    <rPh sb="50" eb="51">
      <t>ダイ</t>
    </rPh>
    <rPh sb="53" eb="54">
      <t>ジョウ</t>
    </rPh>
    <rPh sb="57" eb="58">
      <t>ダイ</t>
    </rPh>
    <rPh sb="59" eb="60">
      <t>コウ</t>
    </rPh>
    <rPh sb="61" eb="63">
      <t>キテイ</t>
    </rPh>
    <rPh sb="66" eb="69">
      <t>ショウヒゼイ</t>
    </rPh>
    <rPh sb="69" eb="70">
      <t>オヨ</t>
    </rPh>
    <rPh sb="71" eb="74">
      <t>チホウゼイ</t>
    </rPh>
    <rPh sb="75" eb="76">
      <t>オサ</t>
    </rPh>
    <phoneticPr fontId="3"/>
  </si>
  <si>
    <t>　　なお、課税又は免税事業者であるかの事実確認で、所轄税務署に提出した書類の写しの提出を求められたときは、速やかに提出いたします。　　　</t>
    <phoneticPr fontId="3"/>
  </si>
  <si>
    <t>課税期間</t>
    <rPh sb="0" eb="2">
      <t>カゼイ</t>
    </rPh>
    <rPh sb="2" eb="4">
      <t>キカン</t>
    </rPh>
    <phoneticPr fontId="3"/>
  </si>
  <si>
    <t>日から</t>
    <rPh sb="0" eb="1">
      <t>ニチ</t>
    </rPh>
    <phoneticPr fontId="3"/>
  </si>
  <si>
    <t>日まで</t>
    <rPh sb="0" eb="1">
      <t>ニチ</t>
    </rPh>
    <phoneticPr fontId="3"/>
  </si>
  <si>
    <t>様式第１号（第８条関係）</t>
    <rPh sb="0" eb="2">
      <t>ヨウシキ</t>
    </rPh>
    <rPh sb="2" eb="3">
      <t>ダイ</t>
    </rPh>
    <rPh sb="4" eb="5">
      <t>ゴウ</t>
    </rPh>
    <rPh sb="6" eb="7">
      <t>ダイ</t>
    </rPh>
    <rPh sb="8" eb="9">
      <t>ジョウ</t>
    </rPh>
    <rPh sb="9" eb="11">
      <t>カンケイ</t>
    </rPh>
    <phoneticPr fontId="3"/>
  </si>
  <si>
    <t>契約保証金納付報告書</t>
    <rPh sb="0" eb="2">
      <t>ケイヤク</t>
    </rPh>
    <rPh sb="2" eb="5">
      <t>ホショウキン</t>
    </rPh>
    <rPh sb="5" eb="7">
      <t>ノウフ</t>
    </rPh>
    <rPh sb="7" eb="10">
      <t>ホウコクショ</t>
    </rPh>
    <phoneticPr fontId="3"/>
  </si>
  <si>
    <t>　契約保証金を納付したので、当該領収書の写しを添付の上、報告します。
　なお、完成引渡後は、当該契約保証金を下記の口座に振り込んでください。</t>
    <rPh sb="1" eb="3">
      <t>ケイヤク</t>
    </rPh>
    <rPh sb="3" eb="6">
      <t>ホショウキン</t>
    </rPh>
    <rPh sb="7" eb="9">
      <t>ノウフ</t>
    </rPh>
    <rPh sb="14" eb="16">
      <t>トウガイ</t>
    </rPh>
    <rPh sb="16" eb="19">
      <t>リョウシュウショ</t>
    </rPh>
    <rPh sb="20" eb="21">
      <t>ウツ</t>
    </rPh>
    <rPh sb="23" eb="25">
      <t>テンプ</t>
    </rPh>
    <rPh sb="26" eb="27">
      <t>ウエ</t>
    </rPh>
    <rPh sb="28" eb="30">
      <t>ホウコク</t>
    </rPh>
    <rPh sb="39" eb="41">
      <t>カンセイ</t>
    </rPh>
    <rPh sb="41" eb="43">
      <t>ヒキワタシ</t>
    </rPh>
    <rPh sb="43" eb="44">
      <t>アト</t>
    </rPh>
    <rPh sb="46" eb="48">
      <t>トウガイ</t>
    </rPh>
    <rPh sb="48" eb="50">
      <t>ケイヤク</t>
    </rPh>
    <rPh sb="50" eb="53">
      <t>ホショウキン</t>
    </rPh>
    <rPh sb="54" eb="56">
      <t>カキ</t>
    </rPh>
    <rPh sb="57" eb="59">
      <t>コウザ</t>
    </rPh>
    <rPh sb="60" eb="61">
      <t>フ</t>
    </rPh>
    <rPh sb="62" eb="63">
      <t>コ</t>
    </rPh>
    <phoneticPr fontId="3"/>
  </si>
  <si>
    <t>契約金額</t>
    <rPh sb="0" eb="2">
      <t>ケイヤク</t>
    </rPh>
    <rPh sb="2" eb="4">
      <t>キンガク</t>
    </rPh>
    <phoneticPr fontId="3"/>
  </si>
  <si>
    <t>納付した契約保証金の額</t>
    <rPh sb="0" eb="2">
      <t>ノウフ</t>
    </rPh>
    <rPh sb="4" eb="6">
      <t>ケイヤク</t>
    </rPh>
    <rPh sb="6" eb="9">
      <t>ホショウキン</t>
    </rPh>
    <rPh sb="10" eb="11">
      <t>ガク</t>
    </rPh>
    <phoneticPr fontId="3"/>
  </si>
  <si>
    <t>契約保証金の還付口座</t>
    <rPh sb="0" eb="2">
      <t>ケイヤク</t>
    </rPh>
    <rPh sb="2" eb="5">
      <t>ホショウキン</t>
    </rPh>
    <rPh sb="6" eb="8">
      <t>カンプ</t>
    </rPh>
    <rPh sb="8" eb="10">
      <t>コウザ</t>
    </rPh>
    <phoneticPr fontId="3"/>
  </si>
  <si>
    <t>口座名</t>
    <rPh sb="0" eb="2">
      <t>コウザ</t>
    </rPh>
    <rPh sb="2" eb="3">
      <t>メイ</t>
    </rPh>
    <phoneticPr fontId="3"/>
  </si>
  <si>
    <t>カナ</t>
    <phoneticPr fontId="3"/>
  </si>
  <si>
    <t>漢字</t>
    <rPh sb="0" eb="2">
      <t>カンジ</t>
    </rPh>
    <phoneticPr fontId="3"/>
  </si>
  <si>
    <t>口座番号</t>
    <rPh sb="0" eb="2">
      <t>コウザ</t>
    </rPh>
    <rPh sb="2" eb="4">
      <t>バンゴウ</t>
    </rPh>
    <phoneticPr fontId="3"/>
  </si>
  <si>
    <t>銀行</t>
    <rPh sb="0" eb="2">
      <t>ギンコウ</t>
    </rPh>
    <phoneticPr fontId="3"/>
  </si>
  <si>
    <t>支店</t>
  </si>
  <si>
    <t>１　普通№</t>
  </si>
  <si>
    <t>契約番号※</t>
    <rPh sb="0" eb="2">
      <t>ケイヤク</t>
    </rPh>
    <rPh sb="2" eb="4">
      <t>バンゴウ</t>
    </rPh>
    <phoneticPr fontId="3"/>
  </si>
  <si>
    <t>担当者確認印※</t>
    <phoneticPr fontId="3"/>
  </si>
  <si>
    <t>様式第２号（第８条関係）</t>
    <rPh sb="0" eb="2">
      <t>ヨウシキ</t>
    </rPh>
    <rPh sb="2" eb="3">
      <t>ダイ</t>
    </rPh>
    <rPh sb="4" eb="5">
      <t>ゴウ</t>
    </rPh>
    <rPh sb="6" eb="7">
      <t>ダイ</t>
    </rPh>
    <rPh sb="8" eb="9">
      <t>ジョウ</t>
    </rPh>
    <rPh sb="9" eb="11">
      <t>カンケイ</t>
    </rPh>
    <phoneticPr fontId="3"/>
  </si>
  <si>
    <t>契約保証金還付口座変更届</t>
    <rPh sb="0" eb="2">
      <t>ケイヤク</t>
    </rPh>
    <rPh sb="2" eb="5">
      <t>ホショウキン</t>
    </rPh>
    <rPh sb="5" eb="7">
      <t>カンプ</t>
    </rPh>
    <rPh sb="7" eb="9">
      <t>コウザ</t>
    </rPh>
    <rPh sb="9" eb="11">
      <t>ヘンコウ</t>
    </rPh>
    <rPh sb="11" eb="12">
      <t>トドケ</t>
    </rPh>
    <phoneticPr fontId="3"/>
  </si>
  <si>
    <t>付けで提出した契約保証金納付報告書について、下記のとおり</t>
    <rPh sb="0" eb="1">
      <t>ヅケ</t>
    </rPh>
    <rPh sb="3" eb="5">
      <t>テイシュツ</t>
    </rPh>
    <rPh sb="7" eb="9">
      <t>ケイヤク</t>
    </rPh>
    <rPh sb="9" eb="12">
      <t>ホショウキン</t>
    </rPh>
    <rPh sb="12" eb="14">
      <t>ノウフ</t>
    </rPh>
    <rPh sb="14" eb="17">
      <t>ホウコクショ</t>
    </rPh>
    <rPh sb="22" eb="24">
      <t>カキ</t>
    </rPh>
    <phoneticPr fontId="3"/>
  </si>
  <si>
    <t>契約保証金の還付口座を変更するので、届け出ます。</t>
    <rPh sb="0" eb="2">
      <t>ケイヤク</t>
    </rPh>
    <rPh sb="2" eb="5">
      <t>ホショウキン</t>
    </rPh>
    <rPh sb="6" eb="8">
      <t>カンプ</t>
    </rPh>
    <rPh sb="8" eb="10">
      <t>コウザ</t>
    </rPh>
    <rPh sb="11" eb="13">
      <t>ヘンコウ</t>
    </rPh>
    <rPh sb="18" eb="19">
      <t>トド</t>
    </rPh>
    <rPh sb="20" eb="21">
      <t>デ</t>
    </rPh>
    <phoneticPr fontId="3"/>
  </si>
  <si>
    <t>変更後の契約保証金の還付口座</t>
    <rPh sb="0" eb="2">
      <t>ヘンコウ</t>
    </rPh>
    <rPh sb="2" eb="3">
      <t>ゴ</t>
    </rPh>
    <rPh sb="4" eb="6">
      <t>ケイヤク</t>
    </rPh>
    <rPh sb="6" eb="9">
      <t>ホショウキン</t>
    </rPh>
    <rPh sb="10" eb="12">
      <t>カンプ</t>
    </rPh>
    <rPh sb="12" eb="14">
      <t>コウザ</t>
    </rPh>
    <phoneticPr fontId="3"/>
  </si>
  <si>
    <t>※印は記入不要</t>
    <rPh sb="1" eb="2">
      <t>イン</t>
    </rPh>
    <rPh sb="3" eb="5">
      <t>キニュウ</t>
    </rPh>
    <rPh sb="5" eb="7">
      <t>フヨウ</t>
    </rPh>
    <phoneticPr fontId="3"/>
  </si>
  <si>
    <t>様式第３号（第９条関係）</t>
    <rPh sb="0" eb="2">
      <t>ヨウシキ</t>
    </rPh>
    <rPh sb="2" eb="3">
      <t>ダイ</t>
    </rPh>
    <rPh sb="4" eb="5">
      <t>ゴウ</t>
    </rPh>
    <rPh sb="6" eb="7">
      <t>ダイ</t>
    </rPh>
    <rPh sb="8" eb="9">
      <t>ジョウ</t>
    </rPh>
    <rPh sb="9" eb="11">
      <t>カンケイ</t>
    </rPh>
    <phoneticPr fontId="3"/>
  </si>
  <si>
    <t>保証書に係る受領書</t>
    <rPh sb="0" eb="3">
      <t>ホショウショ</t>
    </rPh>
    <rPh sb="4" eb="5">
      <t>カカ</t>
    </rPh>
    <rPh sb="6" eb="9">
      <t>ジュリョウショ</t>
    </rPh>
    <phoneticPr fontId="3"/>
  </si>
  <si>
    <t>　契約の締結時に提出した保証書（保証内容変更契約書がある場合は、当該保証内容</t>
    <rPh sb="1" eb="3">
      <t>ケイヤク</t>
    </rPh>
    <rPh sb="4" eb="6">
      <t>テイケツ</t>
    </rPh>
    <rPh sb="6" eb="7">
      <t>ジ</t>
    </rPh>
    <rPh sb="8" eb="10">
      <t>テイシュツ</t>
    </rPh>
    <rPh sb="12" eb="15">
      <t>ホショウショ</t>
    </rPh>
    <rPh sb="16" eb="18">
      <t>ホショウ</t>
    </rPh>
    <rPh sb="18" eb="20">
      <t>ナイヨウ</t>
    </rPh>
    <rPh sb="20" eb="22">
      <t>ヘンコウ</t>
    </rPh>
    <rPh sb="22" eb="25">
      <t>ケイヤクショ</t>
    </rPh>
    <rPh sb="28" eb="30">
      <t>バアイ</t>
    </rPh>
    <rPh sb="32" eb="34">
      <t>トウガイ</t>
    </rPh>
    <rPh sb="34" eb="36">
      <t>ホショウ</t>
    </rPh>
    <rPh sb="36" eb="38">
      <t>ナイヨウ</t>
    </rPh>
    <phoneticPr fontId="3"/>
  </si>
  <si>
    <t>様式第１号（第４条関係）</t>
    <rPh sb="0" eb="2">
      <t>ヨウシキ</t>
    </rPh>
    <rPh sb="2" eb="3">
      <t>ダイ</t>
    </rPh>
    <rPh sb="4" eb="5">
      <t>ゴウ</t>
    </rPh>
    <rPh sb="6" eb="7">
      <t>ダイ</t>
    </rPh>
    <rPh sb="8" eb="9">
      <t>ジョウ</t>
    </rPh>
    <rPh sb="9" eb="11">
      <t>カンケイ</t>
    </rPh>
    <phoneticPr fontId="3"/>
  </si>
  <si>
    <t>区　　分</t>
    <rPh sb="0" eb="1">
      <t>ク</t>
    </rPh>
    <rPh sb="3" eb="4">
      <t>ブン</t>
    </rPh>
    <phoneticPr fontId="3"/>
  </si>
  <si>
    <t>項　　　　　　　　　　目</t>
    <rPh sb="0" eb="1">
      <t>コウ</t>
    </rPh>
    <rPh sb="11" eb="12">
      <t>メ</t>
    </rPh>
    <phoneticPr fontId="3"/>
  </si>
  <si>
    <t>回　　答</t>
    <rPh sb="0" eb="1">
      <t>カイ</t>
    </rPh>
    <rPh sb="3" eb="4">
      <t>コタエ</t>
    </rPh>
    <phoneticPr fontId="3"/>
  </si>
  <si>
    <t>労働条件</t>
    <rPh sb="0" eb="2">
      <t>ロウドウ</t>
    </rPh>
    <rPh sb="2" eb="4">
      <t>ジョウケン</t>
    </rPh>
    <phoneticPr fontId="3"/>
  </si>
  <si>
    <t>(1)労働契約・雇用契約の締結に際し、労働者に対して賃金、始動時間、就業時間、時間外労働の有無等その他の労働条件を文書で明示していますか。</t>
    <rPh sb="3" eb="5">
      <t>ロウドウ</t>
    </rPh>
    <rPh sb="5" eb="7">
      <t>ケイヤク</t>
    </rPh>
    <rPh sb="8" eb="10">
      <t>コヨウ</t>
    </rPh>
    <rPh sb="10" eb="12">
      <t>ケイヤク</t>
    </rPh>
    <rPh sb="13" eb="15">
      <t>テイケツ</t>
    </rPh>
    <rPh sb="16" eb="17">
      <t>サイ</t>
    </rPh>
    <rPh sb="19" eb="22">
      <t>ロウドウシャ</t>
    </rPh>
    <rPh sb="23" eb="24">
      <t>タイ</t>
    </rPh>
    <rPh sb="26" eb="28">
      <t>チンギン</t>
    </rPh>
    <rPh sb="29" eb="31">
      <t>シドウ</t>
    </rPh>
    <rPh sb="31" eb="33">
      <t>ジカン</t>
    </rPh>
    <rPh sb="34" eb="36">
      <t>シュウギョウ</t>
    </rPh>
    <rPh sb="36" eb="38">
      <t>ジカン</t>
    </rPh>
    <rPh sb="39" eb="42">
      <t>ジカンガイ</t>
    </rPh>
    <rPh sb="42" eb="44">
      <t>ロウドウ</t>
    </rPh>
    <rPh sb="45" eb="47">
      <t>ウム</t>
    </rPh>
    <rPh sb="47" eb="48">
      <t>トウ</t>
    </rPh>
    <rPh sb="50" eb="51">
      <t>ホカ</t>
    </rPh>
    <rPh sb="52" eb="54">
      <t>ロウドウ</t>
    </rPh>
    <rPh sb="54" eb="56">
      <t>ジョウケン</t>
    </rPh>
    <rPh sb="57" eb="59">
      <t>ブンショ</t>
    </rPh>
    <rPh sb="60" eb="62">
      <t>メイジ</t>
    </rPh>
    <phoneticPr fontId="3"/>
  </si>
  <si>
    <t>はい</t>
    <phoneticPr fontId="3"/>
  </si>
  <si>
    <t>いいえ</t>
    <phoneticPr fontId="3"/>
  </si>
  <si>
    <t>(2)就業規則を作成し、適正な方法で周知していますか。
また、事業場単位で労働者が10人以上いる場合は、労働基準監督署に届出されていますか。</t>
    <rPh sb="3" eb="5">
      <t>シュウギョウ</t>
    </rPh>
    <rPh sb="5" eb="7">
      <t>キソク</t>
    </rPh>
    <rPh sb="8" eb="10">
      <t>サクセイ</t>
    </rPh>
    <rPh sb="12" eb="14">
      <t>テキセイ</t>
    </rPh>
    <rPh sb="15" eb="17">
      <t>ホウホウ</t>
    </rPh>
    <rPh sb="18" eb="20">
      <t>シュウチ</t>
    </rPh>
    <rPh sb="31" eb="33">
      <t>ジギョウ</t>
    </rPh>
    <rPh sb="33" eb="34">
      <t>バ</t>
    </rPh>
    <rPh sb="34" eb="36">
      <t>タンイ</t>
    </rPh>
    <rPh sb="37" eb="40">
      <t>ロウドウシャ</t>
    </rPh>
    <rPh sb="43" eb="46">
      <t>ニンイジョウ</t>
    </rPh>
    <rPh sb="48" eb="50">
      <t>バアイ</t>
    </rPh>
    <rPh sb="52" eb="54">
      <t>ロウドウ</t>
    </rPh>
    <rPh sb="54" eb="56">
      <t>キジュン</t>
    </rPh>
    <rPh sb="56" eb="59">
      <t>カントクショ</t>
    </rPh>
    <rPh sb="60" eb="62">
      <t>トドケデ</t>
    </rPh>
    <phoneticPr fontId="3"/>
  </si>
  <si>
    <t>(3)３６協定が労働基準監督署に届出されていますか。また、３６協定を含め労使協定の締結・運用は適正ですか。</t>
    <rPh sb="5" eb="7">
      <t>キョウテイ</t>
    </rPh>
    <rPh sb="8" eb="10">
      <t>ロウドウ</t>
    </rPh>
    <rPh sb="10" eb="12">
      <t>キジュン</t>
    </rPh>
    <rPh sb="12" eb="15">
      <t>カントクショ</t>
    </rPh>
    <rPh sb="16" eb="18">
      <t>トドケデ</t>
    </rPh>
    <rPh sb="31" eb="33">
      <t>キョウテイ</t>
    </rPh>
    <rPh sb="34" eb="35">
      <t>フク</t>
    </rPh>
    <rPh sb="36" eb="38">
      <t>ロウシ</t>
    </rPh>
    <rPh sb="38" eb="40">
      <t>キョウテイ</t>
    </rPh>
    <rPh sb="41" eb="43">
      <t>テイケツ</t>
    </rPh>
    <rPh sb="44" eb="46">
      <t>ウンヨウ</t>
    </rPh>
    <rPh sb="47" eb="49">
      <t>テキセイ</t>
    </rPh>
    <phoneticPr fontId="3"/>
  </si>
  <si>
    <t>労働時間</t>
    <rPh sb="0" eb="2">
      <t>ロウドウ</t>
    </rPh>
    <rPh sb="2" eb="4">
      <t>ジカン</t>
    </rPh>
    <phoneticPr fontId="3"/>
  </si>
  <si>
    <t>(4)労働者が働いた実際の労働時間を適正に把握し、記録していますか。</t>
    <rPh sb="3" eb="6">
      <t>ロウドウシャ</t>
    </rPh>
    <rPh sb="7" eb="8">
      <t>ハタラ</t>
    </rPh>
    <rPh sb="10" eb="12">
      <t>ジッサイ</t>
    </rPh>
    <rPh sb="13" eb="15">
      <t>ロウドウ</t>
    </rPh>
    <rPh sb="15" eb="17">
      <t>ジカン</t>
    </rPh>
    <rPh sb="18" eb="20">
      <t>テキセイ</t>
    </rPh>
    <rPh sb="21" eb="23">
      <t>ハアク</t>
    </rPh>
    <rPh sb="25" eb="27">
      <t>キロク</t>
    </rPh>
    <phoneticPr fontId="3"/>
  </si>
  <si>
    <t>(5)有給休暇・休日を適切に付与していますか。</t>
    <rPh sb="3" eb="5">
      <t>ユウキュウ</t>
    </rPh>
    <rPh sb="5" eb="7">
      <t>キュウカ</t>
    </rPh>
    <rPh sb="8" eb="10">
      <t>キュウジツ</t>
    </rPh>
    <rPh sb="11" eb="13">
      <t>テキセツ</t>
    </rPh>
    <rPh sb="14" eb="16">
      <t>フヨ</t>
    </rPh>
    <phoneticPr fontId="3"/>
  </si>
  <si>
    <t>賃金</t>
    <rPh sb="0" eb="2">
      <t>チンギン</t>
    </rPh>
    <phoneticPr fontId="3"/>
  </si>
  <si>
    <t>(6)時間外、休日等に労働させた場合、適正な割増賃金を支払っていますか。</t>
    <rPh sb="3" eb="6">
      <t>ジカンガイ</t>
    </rPh>
    <rPh sb="7" eb="9">
      <t>キュウジツ</t>
    </rPh>
    <rPh sb="9" eb="10">
      <t>トウ</t>
    </rPh>
    <rPh sb="11" eb="13">
      <t>ロウドウ</t>
    </rPh>
    <rPh sb="16" eb="18">
      <t>バアイ</t>
    </rPh>
    <rPh sb="19" eb="21">
      <t>テキセイ</t>
    </rPh>
    <rPh sb="22" eb="24">
      <t>ワリマシ</t>
    </rPh>
    <rPh sb="24" eb="26">
      <t>チンギン</t>
    </rPh>
    <rPh sb="27" eb="29">
      <t>シハラ</t>
    </rPh>
    <phoneticPr fontId="3"/>
  </si>
  <si>
    <t>(7)賃金について、通貨で全額を、労働者に直接、毎月１回以上、一定期日を定めて支払っていますか。</t>
    <rPh sb="3" eb="5">
      <t>チンギン</t>
    </rPh>
    <rPh sb="10" eb="12">
      <t>ツウカ</t>
    </rPh>
    <rPh sb="13" eb="15">
      <t>ゼンガク</t>
    </rPh>
    <rPh sb="17" eb="20">
      <t>ロウドウシャ</t>
    </rPh>
    <rPh sb="21" eb="23">
      <t>チョクセツ</t>
    </rPh>
    <rPh sb="24" eb="26">
      <t>マイツキ</t>
    </rPh>
    <rPh sb="27" eb="28">
      <t>カイ</t>
    </rPh>
    <rPh sb="28" eb="30">
      <t>イジョウ</t>
    </rPh>
    <rPh sb="31" eb="33">
      <t>イッテイ</t>
    </rPh>
    <rPh sb="33" eb="35">
      <t>キジツ</t>
    </rPh>
    <rPh sb="36" eb="37">
      <t>サダ</t>
    </rPh>
    <rPh sb="39" eb="41">
      <t>シハラ</t>
    </rPh>
    <phoneticPr fontId="3"/>
  </si>
  <si>
    <t>(8)当該契約に従事する従業員で最も低い労働時間単価はいくらですか（下請等を含む。）。</t>
    <rPh sb="3" eb="5">
      <t>トウガイ</t>
    </rPh>
    <rPh sb="5" eb="7">
      <t>ケイヤク</t>
    </rPh>
    <rPh sb="8" eb="10">
      <t>ジュウジ</t>
    </rPh>
    <rPh sb="12" eb="15">
      <t>ジュウギョウイン</t>
    </rPh>
    <rPh sb="16" eb="17">
      <t>モット</t>
    </rPh>
    <rPh sb="18" eb="19">
      <t>ヒク</t>
    </rPh>
    <rPh sb="20" eb="22">
      <t>ロウドウ</t>
    </rPh>
    <rPh sb="22" eb="24">
      <t>ジカン</t>
    </rPh>
    <rPh sb="24" eb="26">
      <t>タンカ</t>
    </rPh>
    <rPh sb="34" eb="36">
      <t>シタウケ</t>
    </rPh>
    <rPh sb="36" eb="37">
      <t>トウ</t>
    </rPh>
    <rPh sb="38" eb="39">
      <t>フク</t>
    </rPh>
    <phoneticPr fontId="3"/>
  </si>
  <si>
    <t>時間額</t>
    <rPh sb="0" eb="3">
      <t>ジカンガク</t>
    </rPh>
    <phoneticPr fontId="3"/>
  </si>
  <si>
    <t>安全衛生</t>
    <rPh sb="0" eb="2">
      <t>アンゼン</t>
    </rPh>
    <rPh sb="2" eb="4">
      <t>エイセイ</t>
    </rPh>
    <phoneticPr fontId="3"/>
  </si>
  <si>
    <t>(9)事業主は労働者に対して安全配慮義務がありますが、安全衛生管理体制は、適正に整備、運用していますか。</t>
    <rPh sb="3" eb="6">
      <t>ジギョウヌシ</t>
    </rPh>
    <rPh sb="7" eb="10">
      <t>ロウドウシャ</t>
    </rPh>
    <rPh sb="11" eb="12">
      <t>タイ</t>
    </rPh>
    <rPh sb="14" eb="16">
      <t>アンゼン</t>
    </rPh>
    <rPh sb="16" eb="18">
      <t>ハイリョ</t>
    </rPh>
    <rPh sb="18" eb="20">
      <t>ギム</t>
    </rPh>
    <rPh sb="27" eb="29">
      <t>アンゼン</t>
    </rPh>
    <rPh sb="29" eb="31">
      <t>エイセイ</t>
    </rPh>
    <rPh sb="31" eb="33">
      <t>カンリ</t>
    </rPh>
    <rPh sb="33" eb="35">
      <t>タイセイ</t>
    </rPh>
    <rPh sb="37" eb="39">
      <t>テキセイ</t>
    </rPh>
    <rPh sb="40" eb="42">
      <t>セイビ</t>
    </rPh>
    <rPh sb="43" eb="45">
      <t>ウンヨウ</t>
    </rPh>
    <phoneticPr fontId="3"/>
  </si>
  <si>
    <t>(10)労働安全衛生法に基づく健康診断を適正に実施していますか。</t>
    <rPh sb="4" eb="6">
      <t>ロウドウ</t>
    </rPh>
    <rPh sb="6" eb="8">
      <t>アンゼン</t>
    </rPh>
    <rPh sb="8" eb="11">
      <t>エイセイホウ</t>
    </rPh>
    <rPh sb="12" eb="13">
      <t>モト</t>
    </rPh>
    <rPh sb="15" eb="17">
      <t>ケンコウ</t>
    </rPh>
    <rPh sb="17" eb="19">
      <t>シンダン</t>
    </rPh>
    <rPh sb="20" eb="22">
      <t>テキセイ</t>
    </rPh>
    <rPh sb="23" eb="25">
      <t>ジッシ</t>
    </rPh>
    <phoneticPr fontId="3"/>
  </si>
  <si>
    <t>各種保険</t>
    <rPh sb="0" eb="2">
      <t>カクシュ</t>
    </rPh>
    <rPh sb="2" eb="4">
      <t>ホケン</t>
    </rPh>
    <phoneticPr fontId="3"/>
  </si>
  <si>
    <t>(11)労働保険の加入及び社会保険の加入等の手続きを適正に行っていますか。</t>
    <rPh sb="4" eb="6">
      <t>ロウドウ</t>
    </rPh>
    <rPh sb="6" eb="8">
      <t>ホケン</t>
    </rPh>
    <rPh sb="9" eb="11">
      <t>カニュウ</t>
    </rPh>
    <rPh sb="11" eb="12">
      <t>オヨ</t>
    </rPh>
    <rPh sb="13" eb="15">
      <t>シャカイ</t>
    </rPh>
    <rPh sb="15" eb="17">
      <t>ホケン</t>
    </rPh>
    <rPh sb="18" eb="20">
      <t>カニュウ</t>
    </rPh>
    <rPh sb="20" eb="21">
      <t>トウ</t>
    </rPh>
    <rPh sb="22" eb="24">
      <t>テツヅ</t>
    </rPh>
    <rPh sb="26" eb="28">
      <t>テキセイ</t>
    </rPh>
    <rPh sb="29" eb="30">
      <t>オコナ</t>
    </rPh>
    <phoneticPr fontId="3"/>
  </si>
  <si>
    <t>「いいえ」に■をつけた場合は設問番号とその理由を記入してください。</t>
    <rPh sb="11" eb="13">
      <t>バアイ</t>
    </rPh>
    <rPh sb="14" eb="16">
      <t>セツモン</t>
    </rPh>
    <rPh sb="16" eb="18">
      <t>バンゴウ</t>
    </rPh>
    <rPh sb="21" eb="23">
      <t>リユウ</t>
    </rPh>
    <rPh sb="24" eb="26">
      <t>キニュウ</t>
    </rPh>
    <phoneticPr fontId="3"/>
  </si>
  <si>
    <t>設問番号</t>
    <rPh sb="0" eb="2">
      <t>セツモン</t>
    </rPh>
    <rPh sb="2" eb="4">
      <t>バンゴウ</t>
    </rPh>
    <phoneticPr fontId="3"/>
  </si>
  <si>
    <t>理由</t>
    <rPh sb="0" eb="2">
      <t>リユウ</t>
    </rPh>
    <phoneticPr fontId="3"/>
  </si>
  <si>
    <t>（電話番号）</t>
    <rPh sb="1" eb="5">
      <t>デンワバンゴウ</t>
    </rPh>
    <phoneticPr fontId="3"/>
  </si>
  <si>
    <t>注１　回答欄のいずれかの□を■にすること。</t>
    <rPh sb="0" eb="1">
      <t>チュウ</t>
    </rPh>
    <rPh sb="3" eb="5">
      <t>カイトウ</t>
    </rPh>
    <rPh sb="5" eb="6">
      <t>ラン</t>
    </rPh>
    <phoneticPr fontId="3"/>
  </si>
  <si>
    <t>　２　確認の結果、聞き取り調査を行う場合があります。</t>
    <rPh sb="3" eb="5">
      <t>カクニン</t>
    </rPh>
    <rPh sb="6" eb="8">
      <t>ケッカ</t>
    </rPh>
    <rPh sb="9" eb="10">
      <t>キ</t>
    </rPh>
    <rPh sb="11" eb="12">
      <t>ト</t>
    </rPh>
    <rPh sb="13" eb="15">
      <t>チョウサ</t>
    </rPh>
    <rPh sb="16" eb="17">
      <t>オコナ</t>
    </rPh>
    <rPh sb="18" eb="20">
      <t>バアイ</t>
    </rPh>
    <phoneticPr fontId="3"/>
  </si>
  <si>
    <t>　３　最も低い労働単価</t>
    <rPh sb="3" eb="4">
      <t>モット</t>
    </rPh>
    <rPh sb="5" eb="6">
      <t>ヒク</t>
    </rPh>
    <rPh sb="7" eb="9">
      <t>ロウドウ</t>
    </rPh>
    <rPh sb="9" eb="11">
      <t>タンカ</t>
    </rPh>
    <phoneticPr fontId="3"/>
  </si>
  <si>
    <t>　　　</t>
    <phoneticPr fontId="3"/>
  </si>
  <si>
    <t>・・・労働賃金単価を１時間あたりで計算し、その額を記入してください。</t>
    <phoneticPr fontId="3"/>
  </si>
  <si>
    <t>（計算方法）</t>
    <rPh sb="1" eb="3">
      <t>ケイサン</t>
    </rPh>
    <rPh sb="3" eb="5">
      <t>ホウホウ</t>
    </rPh>
    <phoneticPr fontId="3"/>
  </si>
  <si>
    <t>(1)時間給の場合</t>
    <rPh sb="3" eb="5">
      <t>ジカン</t>
    </rPh>
    <rPh sb="5" eb="6">
      <t>キュウ</t>
    </rPh>
    <rPh sb="7" eb="9">
      <t>バアイ</t>
    </rPh>
    <phoneticPr fontId="3"/>
  </si>
  <si>
    <t>・・・</t>
    <phoneticPr fontId="3"/>
  </si>
  <si>
    <t>時間給を記入</t>
    <rPh sb="0" eb="2">
      <t>ジカン</t>
    </rPh>
    <rPh sb="4" eb="6">
      <t>キニュウ</t>
    </rPh>
    <phoneticPr fontId="3"/>
  </si>
  <si>
    <t>(2)日給の場合</t>
    <rPh sb="3" eb="5">
      <t>ニッキュウ</t>
    </rPh>
    <rPh sb="6" eb="8">
      <t>バアイ</t>
    </rPh>
    <phoneticPr fontId="3"/>
  </si>
  <si>
    <t>日給÷１日の所定労働時間</t>
    <rPh sb="0" eb="2">
      <t>ニッキュウ</t>
    </rPh>
    <rPh sb="4" eb="5">
      <t>ニチ</t>
    </rPh>
    <rPh sb="6" eb="8">
      <t>ショテイ</t>
    </rPh>
    <rPh sb="8" eb="10">
      <t>ロウドウ</t>
    </rPh>
    <rPh sb="10" eb="12">
      <t>ジカン</t>
    </rPh>
    <phoneticPr fontId="3"/>
  </si>
  <si>
    <t>(3)月給の場合</t>
    <rPh sb="3" eb="5">
      <t>ゲッキュウ</t>
    </rPh>
    <rPh sb="6" eb="8">
      <t>バアイ</t>
    </rPh>
    <phoneticPr fontId="3"/>
  </si>
  <si>
    <t>月給÷１月の所定労働時間</t>
    <rPh sb="0" eb="2">
      <t>ゲッキュウ</t>
    </rPh>
    <rPh sb="4" eb="5">
      <t>ツキ</t>
    </rPh>
    <rPh sb="6" eb="8">
      <t>ショテイ</t>
    </rPh>
    <rPh sb="8" eb="10">
      <t>ロウドウ</t>
    </rPh>
    <rPh sb="10" eb="12">
      <t>ジカン</t>
    </rPh>
    <phoneticPr fontId="3"/>
  </si>
  <si>
    <t>ただし、下記のものは含まない。</t>
    <rPh sb="4" eb="6">
      <t>カキ</t>
    </rPh>
    <rPh sb="10" eb="11">
      <t>フク</t>
    </rPh>
    <phoneticPr fontId="3"/>
  </si>
  <si>
    <t>①臨時に支払われる賃金（結婚手当等）</t>
    <phoneticPr fontId="3"/>
  </si>
  <si>
    <t>②１月を超える期間ごとに支払われる手当（賞与等）</t>
    <phoneticPr fontId="3"/>
  </si>
  <si>
    <t>③所定時間外労働、所定休日労働及び深夜労働に対して支払われる賃金</t>
    <phoneticPr fontId="3"/>
  </si>
  <si>
    <t>④当該最低賃金において参入しないことを定める賃金
　（精皆勤手当、通勤手当、家族手当等）</t>
    <phoneticPr fontId="3"/>
  </si>
  <si>
    <t>様式第４号（第５条第３項関係）</t>
    <rPh sb="0" eb="2">
      <t>ヨウシキ</t>
    </rPh>
    <rPh sb="2" eb="3">
      <t>ダイ</t>
    </rPh>
    <rPh sb="4" eb="5">
      <t>ゴウ</t>
    </rPh>
    <rPh sb="6" eb="7">
      <t>ダイ</t>
    </rPh>
    <rPh sb="8" eb="9">
      <t>ジョウ</t>
    </rPh>
    <rPh sb="9" eb="10">
      <t>ダイ</t>
    </rPh>
    <rPh sb="11" eb="12">
      <t>コウ</t>
    </rPh>
    <rPh sb="12" eb="14">
      <t>カンケイ</t>
    </rPh>
    <phoneticPr fontId="3"/>
  </si>
  <si>
    <t>令和</t>
    <rPh sb="0" eb="2">
      <t>レイワ</t>
    </rPh>
    <phoneticPr fontId="3"/>
  </si>
  <si>
    <t>区分</t>
    <rPh sb="0" eb="2">
      <t>クブン</t>
    </rPh>
    <phoneticPr fontId="3"/>
  </si>
  <si>
    <t>改善措置の内容</t>
    <rPh sb="0" eb="2">
      <t>カイゼン</t>
    </rPh>
    <rPh sb="2" eb="4">
      <t>ソチ</t>
    </rPh>
    <rPh sb="5" eb="7">
      <t>ナイヨウ</t>
    </rPh>
    <phoneticPr fontId="3"/>
  </si>
  <si>
    <t>措置日</t>
    <rPh sb="0" eb="2">
      <t>ソチ</t>
    </rPh>
    <rPh sb="2" eb="3">
      <t>ビ</t>
    </rPh>
    <phoneticPr fontId="3"/>
  </si>
  <si>
    <t>様式第２号（第１４条関係）</t>
    <rPh sb="0" eb="2">
      <t>ヨウシキ</t>
    </rPh>
    <rPh sb="2" eb="3">
      <t>ダイ</t>
    </rPh>
    <rPh sb="4" eb="5">
      <t>ゴウ</t>
    </rPh>
    <rPh sb="6" eb="7">
      <t>ダイ</t>
    </rPh>
    <rPh sb="9" eb="10">
      <t>ジョウ</t>
    </rPh>
    <rPh sb="10" eb="12">
      <t>カンケイ</t>
    </rPh>
    <phoneticPr fontId="3"/>
  </si>
  <si>
    <t>中間前金払・部分払選択届</t>
    <rPh sb="0" eb="2">
      <t>チュウカン</t>
    </rPh>
    <rPh sb="2" eb="4">
      <t>マエキン</t>
    </rPh>
    <rPh sb="4" eb="5">
      <t>ハラ</t>
    </rPh>
    <rPh sb="6" eb="8">
      <t>ブブン</t>
    </rPh>
    <rPh sb="8" eb="9">
      <t>ハラ</t>
    </rPh>
    <rPh sb="9" eb="11">
      <t>センタク</t>
    </rPh>
    <rPh sb="11" eb="12">
      <t>トドケ</t>
    </rPh>
    <phoneticPr fontId="3"/>
  </si>
  <si>
    <t>中間前金払</t>
    <rPh sb="0" eb="2">
      <t>チュウカン</t>
    </rPh>
    <rPh sb="2" eb="4">
      <t>マエキン</t>
    </rPh>
    <rPh sb="4" eb="5">
      <t>ハラ</t>
    </rPh>
    <phoneticPr fontId="3"/>
  </si>
  <si>
    <t>下記工事については、</t>
    <rPh sb="0" eb="2">
      <t>カキ</t>
    </rPh>
    <rPh sb="2" eb="4">
      <t>コウジ</t>
    </rPh>
    <phoneticPr fontId="3"/>
  </si>
  <si>
    <t>を選択します。</t>
    <rPh sb="1" eb="3">
      <t>センタク</t>
    </rPh>
    <phoneticPr fontId="3"/>
  </si>
  <si>
    <t>部分払</t>
    <rPh sb="0" eb="2">
      <t>ブブン</t>
    </rPh>
    <rPh sb="2" eb="3">
      <t>ハラ</t>
    </rPh>
    <phoneticPr fontId="3"/>
  </si>
  <si>
    <t>契約年月日</t>
    <rPh sb="0" eb="2">
      <t>ケイヤク</t>
    </rPh>
    <rPh sb="2" eb="5">
      <t>ネンガッピ</t>
    </rPh>
    <phoneticPr fontId="3"/>
  </si>
  <si>
    <t>（注）</t>
    <rPh sb="1" eb="2">
      <t>チュウ</t>
    </rPh>
    <phoneticPr fontId="3"/>
  </si>
  <si>
    <t>中間前金払または部分払のどちらか一方を選択してください。</t>
    <rPh sb="0" eb="2">
      <t>チュウカン</t>
    </rPh>
    <rPh sb="2" eb="4">
      <t>マエキン</t>
    </rPh>
    <rPh sb="4" eb="5">
      <t>ハラ</t>
    </rPh>
    <rPh sb="8" eb="10">
      <t>ブブン</t>
    </rPh>
    <rPh sb="10" eb="11">
      <t>ハラ</t>
    </rPh>
    <rPh sb="16" eb="18">
      <t>イッポウ</t>
    </rPh>
    <rPh sb="19" eb="21">
      <t>センタク</t>
    </rPh>
    <phoneticPr fontId="3"/>
  </si>
  <si>
    <t>契約締結後は、選択した支払方法の変更はできません。</t>
    <rPh sb="0" eb="2">
      <t>ケイヤク</t>
    </rPh>
    <rPh sb="2" eb="4">
      <t>テイケツ</t>
    </rPh>
    <rPh sb="4" eb="5">
      <t>アト</t>
    </rPh>
    <rPh sb="7" eb="9">
      <t>センタク</t>
    </rPh>
    <rPh sb="11" eb="13">
      <t>シハライ</t>
    </rPh>
    <rPh sb="13" eb="15">
      <t>ホウホウ</t>
    </rPh>
    <rPh sb="16" eb="18">
      <t>ヘンコウ</t>
    </rPh>
    <phoneticPr fontId="3"/>
  </si>
  <si>
    <t>令和</t>
    <phoneticPr fontId="3"/>
  </si>
  <si>
    <t>（</t>
    <phoneticPr fontId="3"/>
  </si>
  <si>
    <t>契約番号</t>
    <rPh sb="0" eb="2">
      <t>ケイヤク</t>
    </rPh>
    <rPh sb="2" eb="4">
      <t>バンゴウ</t>
    </rPh>
    <phoneticPr fontId="3"/>
  </si>
  <si>
    <t>年度</t>
    <rPh sb="0" eb="2">
      <t>ネンド</t>
    </rPh>
    <phoneticPr fontId="3"/>
  </si>
  <si>
    <t>第</t>
    <rPh sb="0" eb="1">
      <t>ダイ</t>
    </rPh>
    <phoneticPr fontId="3"/>
  </si>
  <si>
    <t>上記の工事について、次の事項を守り、信義に従って誠実にこれを施工することを請け負います。</t>
    <rPh sb="0" eb="2">
      <t>ジョウキ</t>
    </rPh>
    <rPh sb="3" eb="5">
      <t>コウジ</t>
    </rPh>
    <rPh sb="10" eb="11">
      <t>ツギ</t>
    </rPh>
    <rPh sb="12" eb="14">
      <t>ジコウ</t>
    </rPh>
    <rPh sb="15" eb="16">
      <t>マモ</t>
    </rPh>
    <rPh sb="18" eb="20">
      <t>シンギ</t>
    </rPh>
    <rPh sb="21" eb="22">
      <t>シタガ</t>
    </rPh>
    <rPh sb="24" eb="26">
      <t>セイジツ</t>
    </rPh>
    <rPh sb="30" eb="32">
      <t>セコウ</t>
    </rPh>
    <rPh sb="37" eb="38">
      <t>ウ</t>
    </rPh>
    <rPh sb="39" eb="40">
      <t>オ</t>
    </rPh>
    <phoneticPr fontId="3"/>
  </si>
  <si>
    <t>　頭書の工事を、頭書の工期内に別冊の設計書、図面及び仕様書(以下これらを「設計図書」とい</t>
    <phoneticPr fontId="3"/>
  </si>
  <si>
    <t>う。)に基づき完成すること。</t>
    <phoneticPr fontId="3"/>
  </si>
  <si>
    <t>　この契約によって生ずる権利義務を、発注者の承認を得ることなく第三者に譲渡し、又は承継し</t>
    <phoneticPr fontId="3"/>
  </si>
  <si>
    <t>ないこと。</t>
    <phoneticPr fontId="3"/>
  </si>
  <si>
    <t>　工事の施工に関しては、すべて、発注者の指定した監督員(以下「監督員」という。)の指揮監督</t>
    <phoneticPr fontId="3"/>
  </si>
  <si>
    <t>に従うこと。</t>
    <phoneticPr fontId="3"/>
  </si>
  <si>
    <t>　工事の使用材料は、使用前に監督員の検査を受け、合格したものを使用すること。検査の結果不</t>
    <phoneticPr fontId="3"/>
  </si>
  <si>
    <t>合格となった材料は、直ちに引き取ること。</t>
    <phoneticPr fontId="3"/>
  </si>
  <si>
    <t>　水中又は地下に埋設する工事その他完成後外部から確認できない工事を施工するときは、監督員</t>
    <phoneticPr fontId="3"/>
  </si>
  <si>
    <t>の立会いの下に施工すること。</t>
    <phoneticPr fontId="3"/>
  </si>
  <si>
    <t>　工事の施工が設計図書に適合しない場合において、発注者又は監督員から設計図書に基づく改造</t>
    <phoneticPr fontId="3"/>
  </si>
  <si>
    <t>の請求があったときは、これに従うこと。この場合において、請負代金額の増額又は工期の延長</t>
    <phoneticPr fontId="3"/>
  </si>
  <si>
    <t>の請求はできないこと。</t>
    <phoneticPr fontId="3"/>
  </si>
  <si>
    <t>　受注者の責めに帰する理由により、頭書の工期内に工事を完成することができないときは、その</t>
    <phoneticPr fontId="3"/>
  </si>
  <si>
    <t>理由を明らかにして工期内に届け出ること。この場合において、工期を超えて完成する見込みが</t>
    <phoneticPr fontId="3"/>
  </si>
  <si>
    <t>あるときは、延期の期間を明らかにして発注者の承認を受け、遅滞違約金(請負代金額から出来形</t>
    <phoneticPr fontId="3"/>
  </si>
  <si>
    <t>部分に相応する請負代金額を控除した額につき、遅延日数に応じ、契約日における政府契約の支払</t>
    <phoneticPr fontId="3"/>
  </si>
  <si>
    <t>遅延防止等に関する法律（昭和24年法律第256号）第8条第1項の規定に基づき財務大臣が決定する</t>
    <phoneticPr fontId="3"/>
  </si>
  <si>
    <t>遅延利息の率（年当たりの割合は、閏（じゅん）年の日を含む期間についても365日当たりの割合</t>
    <phoneticPr fontId="3"/>
  </si>
  <si>
    <t>とする。）を乗じて計算した額)を支払い、工事を完成すること。</t>
    <phoneticPr fontId="3"/>
  </si>
  <si>
    <t>　受注者の責めに帰する理由により、この契約が解除されたときは、違約金として、請負代金額の</t>
    <phoneticPr fontId="3"/>
  </si>
  <si>
    <t>10分の1に相当する額を発注者の指定する期間内に支払うこと。</t>
    <phoneticPr fontId="3"/>
  </si>
  <si>
    <t>　工事が完成したときは、書面で通知し、検査に合格した工事の目的物は直ちに引き渡すこと。</t>
    <phoneticPr fontId="3"/>
  </si>
  <si>
    <t>　本書に定めのない事項については、建設工事請負契約約款の定めによるほか、必要に応じて、</t>
    <phoneticPr fontId="3"/>
  </si>
  <si>
    <t>発注者と受注者が協議して定める。</t>
    <phoneticPr fontId="3"/>
  </si>
  <si>
    <t>発行責任者及び担当者</t>
    <rPh sb="0" eb="5">
      <t>ハッコウセキニンシャ</t>
    </rPh>
    <rPh sb="5" eb="6">
      <t>オヨ</t>
    </rPh>
    <rPh sb="7" eb="10">
      <t>タントウシャ</t>
    </rPh>
    <phoneticPr fontId="3"/>
  </si>
  <si>
    <t>：</t>
    <phoneticPr fontId="3"/>
  </si>
  <si>
    <t>名称</t>
    <rPh sb="0" eb="2">
      <t>メイショウ</t>
    </rPh>
    <phoneticPr fontId="3"/>
  </si>
  <si>
    <t>代表者名</t>
    <rPh sb="0" eb="3">
      <t>ダイヒョウシャ</t>
    </rPh>
    <rPh sb="3" eb="4">
      <t>メイ</t>
    </rPh>
    <phoneticPr fontId="3"/>
  </si>
  <si>
    <t>下記のとおり、建設業法第２０条の２第２項に基づき、発生するおそれがあると認める</t>
    <phoneticPr fontId="3"/>
  </si>
  <si>
    <t>工期又は請負代金の額に影響を及ぼす事象に関する情報を通知します。</t>
    <phoneticPr fontId="3"/>
  </si>
  <si>
    <t>主要な資機材の供給の不足若しくは遅延又は資機材の価格の高騰</t>
    <phoneticPr fontId="3"/>
  </si>
  <si>
    <t>（建設業法施行規則第１３条の１４第２項第１号）</t>
    <phoneticPr fontId="3"/>
  </si>
  <si>
    <t>発生するおそれのある事象</t>
    <phoneticPr fontId="3"/>
  </si>
  <si>
    <t>:</t>
    <phoneticPr fontId="3"/>
  </si>
  <si>
    <t>（例）○○地震の復旧工事の本格化による交通誘導員の不足</t>
    <rPh sb="1" eb="2">
      <t>レイ</t>
    </rPh>
    <phoneticPr fontId="3"/>
  </si>
  <si>
    <t>※</t>
    <phoneticPr fontId="3"/>
  </si>
  <si>
    <t>上記事象の状況の把握のため
必要な情報の入手先</t>
    <phoneticPr fontId="3"/>
  </si>
  <si>
    <t>（例）報道等のURL を記載又はファイルを別添</t>
    <phoneticPr fontId="3"/>
  </si>
  <si>
    <t xml:space="preserve">天災その他自然的又は人為的な事象により生じる発注者と受注者の双方の責めに帰することができないものを記載
</t>
    <phoneticPr fontId="3"/>
  </si>
  <si>
    <t>特定の建設工事の種類における労務の供給の不足又は価格の高騰</t>
    <phoneticPr fontId="3"/>
  </si>
  <si>
    <t>（建設業法施行規則第１３条の１４第２項第２号）</t>
    <phoneticPr fontId="3"/>
  </si>
  <si>
    <t>以上</t>
    <rPh sb="0" eb="2">
      <t>イジョウ</t>
    </rPh>
    <phoneticPr fontId="3"/>
  </si>
  <si>
    <t>その他連絡事項（空欄可）</t>
    <rPh sb="2" eb="3">
      <t>ホカ</t>
    </rPh>
    <rPh sb="3" eb="5">
      <t>レンラク</t>
    </rPh>
    <rPh sb="5" eb="7">
      <t>ジコウ</t>
    </rPh>
    <rPh sb="8" eb="10">
      <t>クウラン</t>
    </rPh>
    <rPh sb="10" eb="11">
      <t>カ</t>
    </rPh>
    <phoneticPr fontId="3"/>
  </si>
  <si>
    <t>（自由記述：上記のほか工期等に影響を与えることが想定される情報等）</t>
    <phoneticPr fontId="3"/>
  </si>
  <si>
    <t>１．</t>
    <phoneticPr fontId="3"/>
  </si>
  <si>
    <t>本通知書については、建設業法施行規則第１３条の１４第２項に規定する事象が発生するおそれがあると認めるときに提出するものであり、当該事象の発生するおそれが認められない場合は、提出を求めるものではない。</t>
    <phoneticPr fontId="3"/>
  </si>
  <si>
    <t>２．</t>
    <phoneticPr fontId="3"/>
  </si>
  <si>
    <t>本通知書を提出する場合は、落札決定（随意契約の場合にあっては、契約の相手方の決定）から契約締結までに提出するものとする。</t>
    <phoneticPr fontId="3"/>
  </si>
  <si>
    <t>３．</t>
    <phoneticPr fontId="3"/>
  </si>
  <si>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phoneticPr fontId="3"/>
  </si>
  <si>
    <t>４．</t>
    <phoneticPr fontId="3"/>
  </si>
  <si>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phoneticPr fontId="3"/>
  </si>
  <si>
    <t>５．</t>
    <phoneticPr fontId="3"/>
  </si>
  <si>
    <t>本通知書を提出していない場合であっても、本件工事の請負契約の規定に基づき、請負契約の変更について発注者に対して受注者から協議を申し出ることができる。</t>
    <phoneticPr fontId="3"/>
  </si>
  <si>
    <t>【注意】本書類は必ず両面印刷で提出してください。</t>
    <rPh sb="1" eb="3">
      <t>チュウイ</t>
    </rPh>
    <rPh sb="4" eb="5">
      <t>ホン</t>
    </rPh>
    <rPh sb="5" eb="7">
      <t>ショルイ</t>
    </rPh>
    <rPh sb="8" eb="9">
      <t>カナラ</t>
    </rPh>
    <rPh sb="10" eb="12">
      <t>リョウメン</t>
    </rPh>
    <rPh sb="12" eb="14">
      <t>インサツ</t>
    </rPh>
    <rPh sb="15" eb="17">
      <t>テイシュツ</t>
    </rPh>
    <phoneticPr fontId="3"/>
  </si>
  <si>
    <t>←(8)は金額を入力してください。</t>
    <rPh sb="5" eb="7">
      <t>キンガク</t>
    </rPh>
    <rPh sb="8" eb="10">
      <t>ニュウリョク</t>
    </rPh>
    <phoneticPr fontId="1"/>
  </si>
  <si>
    <t>該当するものにチェック（□→■）してください。</t>
    <rPh sb="0" eb="2">
      <t>ガイトウ</t>
    </rPh>
    <phoneticPr fontId="1"/>
  </si>
  <si>
    <t>該当するものにチェック（□→■）してください。</t>
    <phoneticPr fontId="1"/>
  </si>
  <si>
    <t>←該当するものにチェック（□→■）してください。</t>
    <phoneticPr fontId="3"/>
  </si>
  <si>
    <t>建設業法第２０条の２第２項関係</t>
    <rPh sb="0" eb="3">
      <t>ケンセツギョウ</t>
    </rPh>
    <rPh sb="3" eb="4">
      <t>ホウ</t>
    </rPh>
    <rPh sb="4" eb="5">
      <t>ダイ</t>
    </rPh>
    <rPh sb="7" eb="8">
      <t>ジョウ</t>
    </rPh>
    <rPh sb="10" eb="11">
      <t>ダイ</t>
    </rPh>
    <rPh sb="12" eb="13">
      <t>コウ</t>
    </rPh>
    <rPh sb="13" eb="15">
      <t>カンケイ</t>
    </rPh>
    <phoneticPr fontId="3"/>
  </si>
  <si>
    <t>滅失、き損等について一切の責任を負うことを約します。</t>
    <rPh sb="0" eb="2">
      <t>メッシツ</t>
    </rPh>
    <phoneticPr fontId="3"/>
  </si>
  <si>
    <t>変更契約書を含む。）を受領したので、銀行等に返還すること、及び今後、保証書の</t>
    <rPh sb="29" eb="30">
      <t>オヨ</t>
    </rPh>
    <phoneticPr fontId="3"/>
  </si>
  <si>
    <t>改定日</t>
    <rPh sb="0" eb="2">
      <t>カイテイ</t>
    </rPh>
    <rPh sb="2" eb="3">
      <t>ヒ</t>
    </rPh>
    <phoneticPr fontId="3"/>
  </si>
  <si>
    <t>シート番号</t>
    <rPh sb="3" eb="5">
      <t>バンゴウ</t>
    </rPh>
    <phoneticPr fontId="3"/>
  </si>
  <si>
    <t>改定内容</t>
    <rPh sb="0" eb="2">
      <t>カイテイ</t>
    </rPh>
    <rPh sb="2" eb="4">
      <t>ナイヨウ</t>
    </rPh>
    <phoneticPr fontId="3"/>
  </si>
  <si>
    <t>上記の工事について、発注者と受注者は、各々の対等な立場における合意に基づいて、別</t>
    <rPh sb="39" eb="40">
      <t>ベツ</t>
    </rPh>
    <phoneticPr fontId="3"/>
  </si>
  <si>
    <t>（例）前橋市表町１－１－１</t>
    <rPh sb="3" eb="6">
      <t>マエバシシ</t>
    </rPh>
    <rPh sb="6" eb="7">
      <t>オモテ</t>
    </rPh>
    <rPh sb="7" eb="8">
      <t>チョウ</t>
    </rPh>
    <phoneticPr fontId="9"/>
  </si>
  <si>
    <t>（例）前橋市表町２－２－２</t>
    <rPh sb="3" eb="6">
      <t>マエバシシ</t>
    </rPh>
    <rPh sb="6" eb="7">
      <t>オモテ</t>
    </rPh>
    <rPh sb="7" eb="8">
      <t>チョウ</t>
    </rPh>
    <phoneticPr fontId="9"/>
  </si>
  <si>
    <t>工事または業務を選択</t>
    <rPh sb="0" eb="2">
      <t>コウジ</t>
    </rPh>
    <rPh sb="5" eb="7">
      <t>ギョウム</t>
    </rPh>
    <rPh sb="8" eb="10">
      <t>センタク</t>
    </rPh>
    <phoneticPr fontId="9"/>
  </si>
  <si>
    <t>前橋市長または前橋市公営企業管理者を選択</t>
    <rPh sb="0" eb="3">
      <t>マエバシシ</t>
    </rPh>
    <rPh sb="3" eb="4">
      <t>チョウ</t>
    </rPh>
    <rPh sb="18" eb="20">
      <t>センタク</t>
    </rPh>
    <phoneticPr fontId="9"/>
  </si>
  <si>
    <t>入札公告に記載の件名と同じものを入力してください。</t>
    <rPh sb="0" eb="2">
      <t>ニュウサツ</t>
    </rPh>
    <rPh sb="2" eb="4">
      <t>コウコク</t>
    </rPh>
    <rPh sb="5" eb="7">
      <t>キサイ</t>
    </rPh>
    <rPh sb="8" eb="10">
      <t>ケンメイ</t>
    </rPh>
    <rPh sb="11" eb="12">
      <t>オナ</t>
    </rPh>
    <rPh sb="16" eb="18">
      <t>ニュウリョク</t>
    </rPh>
    <phoneticPr fontId="8"/>
  </si>
  <si>
    <t>入札公告に記載の履行場所と同じものを入力してください。</t>
    <rPh sb="8" eb="10">
      <t>リコウ</t>
    </rPh>
    <rPh sb="10" eb="12">
      <t>バショ</t>
    </rPh>
    <phoneticPr fontId="8"/>
  </si>
  <si>
    <t>建築物の解体、建築物の修繕・模様替（リフォーム等）</t>
    <phoneticPr fontId="3"/>
  </si>
  <si>
    <t>建築物の解体、建築物の修繕・模様替（リフォーム等）</t>
    <rPh sb="0" eb="3">
      <t>ケンチクブツ</t>
    </rPh>
    <rPh sb="4" eb="6">
      <t>カイタイ</t>
    </rPh>
    <rPh sb="7" eb="10">
      <t>ケンチクブツ</t>
    </rPh>
    <rPh sb="11" eb="13">
      <t>シュウゼン</t>
    </rPh>
    <rPh sb="14" eb="16">
      <t>モヨウ</t>
    </rPh>
    <rPh sb="16" eb="17">
      <t>タイ</t>
    </rPh>
    <rPh sb="23" eb="24">
      <t>ナド</t>
    </rPh>
    <phoneticPr fontId="3"/>
  </si>
  <si>
    <t>⑤その他(</t>
    <phoneticPr fontId="3"/>
  </si>
  <si>
    <t>⑤その他(</t>
    <phoneticPr fontId="3"/>
  </si>
  <si>
    <t>&lt;以下空白&gt;</t>
    <phoneticPr fontId="3"/>
  </si>
  <si>
    <t>JV用様式B　新規作成</t>
    <rPh sb="2" eb="3">
      <t>ヨウ</t>
    </rPh>
    <rPh sb="3" eb="5">
      <t>ヨウシキ</t>
    </rPh>
    <rPh sb="7" eb="9">
      <t>シンキ</t>
    </rPh>
    <rPh sb="9" eb="11">
      <t>サクセイ</t>
    </rPh>
    <phoneticPr fontId="3"/>
  </si>
  <si>
    <t>共同企業体名</t>
    <rPh sb="0" eb="5">
      <t>キョウドウキギョウタイ</t>
    </rPh>
    <rPh sb="5" eb="6">
      <t>メイ</t>
    </rPh>
    <phoneticPr fontId="3"/>
  </si>
  <si>
    <t>（例）○○・○○○・○○　本庁管内　○○○○○○○○○○○○○○○○○○工事特定建設工事共同企業体</t>
    <phoneticPr fontId="3"/>
  </si>
  <si>
    <t>代表者</t>
  </si>
  <si>
    <t>代表者</t>
    <rPh sb="0" eb="3">
      <t>ダイヒョウシャ</t>
    </rPh>
    <phoneticPr fontId="3"/>
  </si>
  <si>
    <t>構成員１</t>
    <rPh sb="0" eb="3">
      <t>コウセイイン</t>
    </rPh>
    <phoneticPr fontId="3"/>
  </si>
  <si>
    <t>構成員２</t>
    <rPh sb="0" eb="3">
      <t>コウセイイン</t>
    </rPh>
    <phoneticPr fontId="3"/>
  </si>
  <si>
    <t>（例）株式会社○○○</t>
    <phoneticPr fontId="3"/>
  </si>
  <si>
    <t>（例）○○工業株式会社</t>
    <rPh sb="5" eb="7">
      <t>コウギョウ</t>
    </rPh>
    <phoneticPr fontId="3"/>
  </si>
  <si>
    <t>（例）赤城　次郎</t>
    <rPh sb="1" eb="2">
      <t>レイ</t>
    </rPh>
    <rPh sb="3" eb="5">
      <t>アカギ</t>
    </rPh>
    <rPh sb="6" eb="8">
      <t>ジロウ</t>
    </rPh>
    <phoneticPr fontId="9"/>
  </si>
  <si>
    <t>構成員</t>
    <phoneticPr fontId="3"/>
  </si>
  <si>
    <t>不要な場合は入力しないでください。</t>
    <rPh sb="0" eb="2">
      <t>フヨウ</t>
    </rPh>
    <rPh sb="3" eb="5">
      <t>バアイ</t>
    </rPh>
    <rPh sb="6" eb="8">
      <t>ニュウリョク</t>
    </rPh>
    <phoneticPr fontId="3"/>
  </si>
  <si>
    <t>受注者</t>
    <rPh sb="0" eb="3">
      <t>ジュチュウシャ</t>
    </rPh>
    <phoneticPr fontId="3"/>
  </si>
  <si>
    <t>構成員</t>
    <rPh sb="0" eb="3">
      <t>コウセイイン</t>
    </rPh>
    <phoneticPr fontId="3"/>
  </si>
  <si>
    <t>特定建設工事共同企業体の名称</t>
    <phoneticPr fontId="3"/>
  </si>
  <si>
    <t>受注者</t>
    <phoneticPr fontId="3"/>
  </si>
  <si>
    <t>特定建設工事共同企業体の名称</t>
    <phoneticPr fontId="3"/>
  </si>
  <si>
    <t>書類作成者</t>
    <rPh sb="0" eb="2">
      <t>ショルイ</t>
    </rPh>
    <rPh sb="2" eb="4">
      <t>サクセイ</t>
    </rPh>
    <rPh sb="4" eb="5">
      <t>シャ</t>
    </rPh>
    <phoneticPr fontId="3"/>
  </si>
  <si>
    <t>（例）○○工業株式会社</t>
  </si>
  <si>
    <t>※この様式集はJV用です。</t>
    <rPh sb="3" eb="5">
      <t>ヨウシキ</t>
    </rPh>
    <rPh sb="5" eb="6">
      <t>シュウ</t>
    </rPh>
    <rPh sb="9" eb="10">
      <t>ヨウ</t>
    </rPh>
    <phoneticPr fontId="3"/>
  </si>
  <si>
    <t>【前橋市】契約関係様式（工事）一覧（B）※JV用</t>
    <rPh sb="1" eb="4">
      <t>マエバシシ</t>
    </rPh>
    <rPh sb="5" eb="7">
      <t>ケイヤク</t>
    </rPh>
    <rPh sb="7" eb="9">
      <t>カンケイ</t>
    </rPh>
    <rPh sb="9" eb="11">
      <t>ヨウシキ</t>
    </rPh>
    <rPh sb="12" eb="14">
      <t>コウジ</t>
    </rPh>
    <rPh sb="15" eb="17">
      <t>イチラン</t>
    </rPh>
    <rPh sb="23" eb="24">
      <t>ヨウ</t>
    </rPh>
    <phoneticPr fontId="3"/>
  </si>
  <si>
    <t>変更履歴（様式B　JV用）</t>
    <rPh sb="0" eb="2">
      <t>ヘンコウ</t>
    </rPh>
    <rPh sb="2" eb="4">
      <t>リレキ</t>
    </rPh>
    <rPh sb="5" eb="7">
      <t>ヨウシキ</t>
    </rPh>
    <rPh sb="11" eb="12">
      <t>ヨウ</t>
    </rPh>
    <phoneticPr fontId="3"/>
  </si>
  <si>
    <t>工事担当課提出
JVの場合は各構成員毎に作成してください。</t>
    <rPh sb="0" eb="2">
      <t>コウジ</t>
    </rPh>
    <rPh sb="2" eb="5">
      <t>タントウカ</t>
    </rPh>
    <rPh sb="5" eb="7">
      <t>テイシュツ</t>
    </rPh>
    <rPh sb="11" eb="13">
      <t>バアイ</t>
    </rPh>
    <rPh sb="14" eb="18">
      <t>カクコウセイイン</t>
    </rPh>
    <rPh sb="18" eb="19">
      <t>ゴト</t>
    </rPh>
    <rPh sb="20" eb="22">
      <t>サクセイ</t>
    </rPh>
    <phoneticPr fontId="3"/>
  </si>
  <si>
    <t>JV代表者の情報を入力してください。</t>
    <rPh sb="2" eb="5">
      <t>ダイヒョウシャ</t>
    </rPh>
    <rPh sb="6" eb="8">
      <t>ジョウホウ</t>
    </rPh>
    <rPh sb="9" eb="11">
      <t>ニュウリョク</t>
    </rPh>
    <phoneticPr fontId="3"/>
  </si>
  <si>
    <t>構成員の情報を入力してください。</t>
    <rPh sb="0" eb="3">
      <t>コウセイイン</t>
    </rPh>
    <rPh sb="4" eb="6">
      <t>ジョウホウ</t>
    </rPh>
    <rPh sb="7" eb="9">
      <t>ニュウリョク</t>
    </rPh>
    <phoneticPr fontId="3"/>
  </si>
  <si>
    <t>構成員が２業者いる場合は情報を入力してください。不要な場合は入力しないでください。</t>
    <rPh sb="5" eb="7">
      <t>ギョウシャ</t>
    </rPh>
    <rPh sb="9" eb="11">
      <t>バアイ</t>
    </rPh>
    <rPh sb="24" eb="26">
      <t>フヨウ</t>
    </rPh>
    <rPh sb="27" eb="29">
      <t>バアイ</t>
    </rPh>
    <rPh sb="30" eb="32">
      <t>ニュウリョク</t>
    </rPh>
    <phoneticPr fontId="3"/>
  </si>
  <si>
    <t>※JVの場合、各会社から提出が必要です。</t>
    <rPh sb="4" eb="6">
      <t>バアイ</t>
    </rPh>
    <rPh sb="7" eb="10">
      <t>カクカイシャ</t>
    </rPh>
    <rPh sb="12" eb="14">
      <t>テイシュツ</t>
    </rPh>
    <rPh sb="15" eb="17">
      <t>ヒツヨウ</t>
    </rPh>
    <phoneticPr fontId="3"/>
  </si>
  <si>
    <t>　 共同企業体名は入力不要です。</t>
    <rPh sb="2" eb="8">
      <t>キョウドウキギョウタイメイ</t>
    </rPh>
    <rPh sb="9" eb="11">
      <t>ニュウリョク</t>
    </rPh>
    <rPh sb="11" eb="13">
      <t>フヨウ</t>
    </rPh>
    <phoneticPr fontId="3"/>
  </si>
  <si>
    <t>構成員</t>
  </si>
  <si>
    <t>代表者</t>
    <phoneticPr fontId="3"/>
  </si>
  <si>
    <t>債権譲渡契約証書（参考）</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</si>
</sst>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176" formatCode="&quot;¥&quot;#,##0_);[Red]\(&quot;¥&quot;#,##0\)"/>
    <numFmt numFmtId="177" formatCode="[$-411]ggge&quot;年&quot;m&quot;月&quot;d&quot;日&quot;;@"/>
  </numFmts>
  <fonts count="43">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明朝"/>
      <family val="1"/>
      <charset val="128"/>
    </font>
    <font>
      <sz val="11"/>
      <name val="ＭＳ 明朝"/>
      <family val="1"/>
      <charset val="128"/>
    </font>
    <font>
      <sz val="10"/>
      <name val="ＭＳ 明朝"/>
      <family val="1"/>
      <charset val="128"/>
    </font>
    <font>
      <sz val="11"/>
      <name val="ＭＳ Ｐゴシック"/>
      <family val="3"/>
      <charset val="128"/>
    </font>
    <font>
      <sz val="12"/>
      <name val="ＭＳ Ｐゴシック"/>
      <family val="3"/>
      <charset val="128"/>
    </font>
    <font>
      <sz val="10"/>
      <name val="ＭＳ Ｐ明朝"/>
      <family val="1"/>
      <charset val="128"/>
    </font>
    <font>
      <b/>
      <sz val="16"/>
      <name val="ＭＳ Ｐ明朝"/>
      <family val="1"/>
      <charset val="128"/>
    </font>
    <font>
      <b/>
      <sz val="16"/>
      <name val="ＭＳ 明朝"/>
      <family val="1"/>
      <charset val="128"/>
    </font>
    <font>
      <sz val="12"/>
      <name val="ＭＳ 明朝"/>
      <family val="1"/>
      <charset val="128"/>
    </font>
    <font>
      <sz val="12"/>
      <color rgb="FFFF0000"/>
      <name val="ＭＳ 明朝"/>
      <family val="1"/>
      <charset val="128"/>
    </font>
    <font>
      <sz val="16"/>
      <name val="ＭＳ 明朝"/>
      <family val="1"/>
      <charset val="128"/>
    </font>
    <font>
      <sz val="22"/>
      <name val="ＭＳ 明朝"/>
      <family val="1"/>
      <charset val="128"/>
    </font>
    <font>
      <b/>
      <sz val="12"/>
      <color rgb="FFFF0000"/>
      <name val="ＭＳ Ｐゴシック"/>
      <family val="3"/>
      <charset val="128"/>
    </font>
    <font>
      <b/>
      <sz val="22"/>
      <name val="ＭＳ Ｐゴシック"/>
      <family val="3"/>
      <charset val="128"/>
    </font>
    <font>
      <sz val="12"/>
      <color theme="0"/>
      <name val="ＭＳ Ｐゴシック"/>
      <family val="3"/>
      <charset val="128"/>
    </font>
    <font>
      <u/>
      <sz val="11"/>
      <color theme="10"/>
      <name val="游ゴシック"/>
      <family val="2"/>
      <charset val="128"/>
      <scheme val="minor"/>
    </font>
    <font>
      <sz val="12"/>
      <name val="ＭＳ Ｐ明朝"/>
      <family val="1"/>
      <charset val="128"/>
    </font>
    <font>
      <sz val="10.5"/>
      <name val="ＭＳ Ｐ明朝"/>
      <family val="1"/>
      <charset val="128"/>
    </font>
    <font>
      <sz val="10.5"/>
      <name val="ＭＳ 明朝"/>
      <family val="1"/>
      <charset val="128"/>
    </font>
    <font>
      <sz val="9.1999999999999993"/>
      <name val="ＭＳ 明朝"/>
      <family val="1"/>
      <charset val="128"/>
    </font>
    <font>
      <u/>
      <sz val="12"/>
      <color theme="10"/>
      <name val="ＭＳ Ｐゴシック"/>
      <family val="3"/>
      <charset val="128"/>
    </font>
    <font>
      <u/>
      <sz val="11"/>
      <color theme="10"/>
      <name val="ＭＳ Ｐゴシック"/>
      <family val="3"/>
      <charset val="128"/>
    </font>
    <font>
      <sz val="11"/>
      <color rgb="FFFF0000"/>
      <name val="ＭＳ Ｐゴシック"/>
      <family val="3"/>
      <charset val="128"/>
    </font>
    <font>
      <sz val="10"/>
      <name val="ＭＳ Ｐゴシック"/>
      <family val="3"/>
      <charset val="128"/>
    </font>
    <font>
      <sz val="12"/>
      <color rgb="FFFF0000"/>
      <name val="ＭＳ Ｐゴシック"/>
      <family val="3"/>
      <charset val="128"/>
    </font>
    <font>
      <b/>
      <sz val="16"/>
      <name val="ＭＳ Ｐゴシック"/>
      <family val="3"/>
      <charset val="128"/>
    </font>
    <font>
      <sz val="14"/>
      <color theme="1"/>
      <name val="ＭＳ Ｐゴシック"/>
      <family val="3"/>
      <charset val="128"/>
    </font>
    <font>
      <b/>
      <sz val="11"/>
      <color rgb="FFFF0000"/>
      <name val="ＭＳ Ｐゴシック"/>
      <family val="3"/>
      <charset val="128"/>
    </font>
    <font>
      <b/>
      <sz val="12"/>
      <name val="ＭＳ 明朝"/>
      <family val="1"/>
      <charset val="128"/>
    </font>
    <font>
      <b/>
      <u/>
      <sz val="12"/>
      <color rgb="FFFF0000"/>
      <name val="ＭＳ Ｐゴシック"/>
      <family val="3"/>
      <charset val="128"/>
    </font>
    <font>
      <b/>
      <sz val="10"/>
      <color rgb="FFFF0000"/>
      <name val="ＭＳ Ｐゴシック"/>
      <family val="3"/>
      <charset val="128"/>
    </font>
    <font>
      <b/>
      <sz val="11"/>
      <color rgb="FFFF0000"/>
      <name val="ＭＳ Ｐゴシック"/>
      <family val="2"/>
    </font>
    <font>
      <sz val="18"/>
      <color theme="1"/>
      <name val="游ゴシック"/>
      <family val="2"/>
      <charset val="128"/>
      <scheme val="minor"/>
    </font>
    <font>
      <sz val="12"/>
      <color theme="1"/>
      <name val="游ゴシック"/>
      <family val="3"/>
      <charset val="128"/>
      <scheme val="minor"/>
    </font>
    <font>
      <b/>
      <sz val="24"/>
      <color rgb="FFFF0000"/>
      <name val="ＭＳ Ｐゴシック"/>
      <family val="3"/>
      <charset val="128"/>
    </font>
    <font>
      <b/>
      <sz val="9"/>
      <color rgb="FFFF0000"/>
      <name val="ＭＳ Ｐゴシック"/>
      <family val="3"/>
      <charset val="128"/>
    </font>
    <font>
      <u/>
      <sz val="11"/>
      <name val="ＭＳ Ｐゴシック"/>
      <family val="3"/>
      <charset val="128"/>
    </font>
    <font>
      <u/>
      <sz val="11"/>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tint="-0.499984740745262"/>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hair">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rgb="FFFF0000"/>
      </left>
      <right style="thin">
        <color indexed="64"/>
      </right>
      <top style="medium">
        <color indexed="64"/>
      </top>
      <bottom style="thin">
        <color indexed="64"/>
      </bottom>
      <diagonal/>
    </border>
    <border>
      <left style="thin">
        <color indexed="64"/>
      </left>
      <right style="medium">
        <color rgb="FFFF0000"/>
      </right>
      <top style="medium">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bottom style="thin">
        <color indexed="64"/>
      </bottom>
      <diagonal/>
    </border>
    <border>
      <left style="thin">
        <color indexed="64"/>
      </left>
      <right style="medium">
        <color rgb="FFFF0000"/>
      </right>
      <top/>
      <bottom style="thin">
        <color indexed="64"/>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style="medium">
        <color rgb="FFFF0000"/>
      </left>
      <right style="thin">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rgb="FFFF0000"/>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rgb="FFFF0000"/>
      </right>
      <top/>
      <bottom style="medium">
        <color indexed="64"/>
      </bottom>
      <diagonal/>
    </border>
    <border>
      <left style="thin">
        <color indexed="64"/>
      </left>
      <right style="thin">
        <color indexed="64"/>
      </right>
      <top style="medium">
        <color indexed="64"/>
      </top>
      <bottom/>
      <diagonal/>
    </border>
    <border>
      <left style="medium">
        <color rgb="FFFF0000"/>
      </left>
      <right/>
      <top style="thin">
        <color indexed="64"/>
      </top>
      <bottom/>
      <diagonal/>
    </border>
    <border>
      <left/>
      <right style="medium">
        <color rgb="FFFF0000"/>
      </right>
      <top style="thin">
        <color indexed="64"/>
      </top>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rgb="FFFF0000"/>
      </right>
      <top style="hair">
        <color indexed="64"/>
      </top>
      <bottom style="hair">
        <color indexed="64"/>
      </bottom>
      <diagonal/>
    </border>
    <border>
      <left style="thin">
        <color indexed="64"/>
      </left>
      <right style="medium">
        <color rgb="FFFF0000"/>
      </right>
      <top/>
      <bottom/>
      <diagonal/>
    </border>
    <border>
      <left style="medium">
        <color rgb="FFFF0000"/>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rgb="FFFF0000"/>
      </right>
      <top style="hair">
        <color indexed="64"/>
      </top>
      <bottom style="thin">
        <color indexed="64"/>
      </bottom>
      <diagonal/>
    </border>
    <border>
      <left style="medium">
        <color rgb="FFFF0000"/>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rgb="FFFF0000"/>
      </right>
      <top style="hair">
        <color indexed="64"/>
      </top>
      <bottom/>
      <diagonal/>
    </border>
    <border>
      <left style="medium">
        <color rgb="FFFF0000"/>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rgb="FFFF0000"/>
      </right>
      <top style="hair">
        <color indexed="64"/>
      </top>
      <bottom style="medium">
        <color indexed="64"/>
      </bottom>
      <diagonal/>
    </border>
    <border>
      <left style="medium">
        <color rgb="FFFF0000"/>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rgb="FFFF0000"/>
      </right>
      <top style="thin">
        <color indexed="64"/>
      </top>
      <bottom style="hair">
        <color indexed="64"/>
      </bottom>
      <diagonal/>
    </border>
    <border>
      <left style="thin">
        <color indexed="64"/>
      </left>
      <right/>
      <top style="medium">
        <color indexed="64"/>
      </top>
      <bottom/>
      <diagonal/>
    </border>
    <border>
      <left style="medium">
        <color rgb="FFFF0000"/>
      </left>
      <right/>
      <top style="medium">
        <color indexed="64"/>
      </top>
      <bottom/>
      <diagonal/>
    </border>
    <border>
      <left style="medium">
        <color indexed="64"/>
      </left>
      <right style="medium">
        <color indexed="64"/>
      </right>
      <top style="medium">
        <color indexed="64"/>
      </top>
      <bottom style="hair">
        <color indexed="64"/>
      </bottom>
      <diagonal/>
    </border>
    <border>
      <left/>
      <right style="medium">
        <color rgb="FFFF0000"/>
      </right>
      <top style="medium">
        <color indexed="64"/>
      </top>
      <bottom/>
      <diagonal/>
    </border>
    <border>
      <left style="thin">
        <color indexed="64"/>
      </left>
      <right style="medium">
        <color indexed="64"/>
      </right>
      <top style="thin">
        <color indexed="64"/>
      </top>
      <bottom/>
      <diagonal/>
    </border>
    <border>
      <left style="medium">
        <color rgb="FFFF0000"/>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rgb="FFFF0000"/>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medium">
        <color indexed="64"/>
      </bottom>
      <diagonal/>
    </border>
    <border>
      <left style="medium">
        <color rgb="FFFF0000"/>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rgb="FFFF0000"/>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FF0000"/>
      </left>
      <right/>
      <top style="thin">
        <color indexed="64"/>
      </top>
      <bottom style="medium">
        <color indexed="64"/>
      </bottom>
      <diagonal/>
    </border>
    <border>
      <left/>
      <right style="medium">
        <color rgb="FFFF0000"/>
      </right>
      <top style="thin">
        <color indexed="64"/>
      </top>
      <bottom style="medium">
        <color indexed="64"/>
      </bottom>
      <diagonal/>
    </border>
    <border>
      <left/>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s>
  <cellStyleXfs count="17">
    <xf numFmtId="0" fontId="0" fillId="0" borderId="0">
      <alignment vertical="center"/>
    </xf>
    <xf numFmtId="0" fontId="2" fillId="0" borderId="0">
      <alignment vertical="center"/>
    </xf>
    <xf numFmtId="0" fontId="5" fillId="0" borderId="0"/>
    <xf numFmtId="0" fontId="5" fillId="0" borderId="0"/>
    <xf numFmtId="0" fontId="7" fillId="0" borderId="0">
      <alignment vertical="center"/>
    </xf>
    <xf numFmtId="0" fontId="5" fillId="0" borderId="0"/>
    <xf numFmtId="0" fontId="1" fillId="0" borderId="0">
      <alignment vertical="center"/>
    </xf>
    <xf numFmtId="38" fontId="1" fillId="0" borderId="0" applyFont="0" applyFill="0" applyBorder="0" applyAlignment="0" applyProtection="0">
      <alignment vertical="center"/>
    </xf>
    <xf numFmtId="176" fontId="1"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xf numFmtId="0" fontId="8" fillId="0" borderId="0"/>
    <xf numFmtId="38" fontId="8" fillId="0" borderId="0" applyFont="0" applyFill="0" applyBorder="0" applyAlignment="0" applyProtection="0"/>
    <xf numFmtId="176" fontId="8" fillId="0" borderId="0" applyFont="0" applyFill="0" applyBorder="0" applyAlignment="0" applyProtection="0"/>
    <xf numFmtId="9" fontId="1" fillId="0" borderId="0" applyFont="0" applyFill="0" applyBorder="0" applyAlignment="0" applyProtection="0">
      <alignment vertical="center"/>
    </xf>
    <xf numFmtId="0" fontId="8" fillId="0" borderId="0">
      <alignment vertical="center"/>
    </xf>
    <xf numFmtId="0" fontId="20" fillId="0" borderId="0" applyNumberFormat="0" applyFill="0" applyBorder="0" applyAlignment="0" applyProtection="0">
      <alignment vertical="center"/>
    </xf>
  </cellStyleXfs>
  <cellXfs count="864">
    <xf numFmtId="0" fontId="0" fillId="0" borderId="0" xfId="0">
      <alignment vertical="center"/>
    </xf>
    <xf numFmtId="0" fontId="9" fillId="0" borderId="0" xfId="11" applyFont="1" applyAlignment="1">
      <alignment vertical="center"/>
    </xf>
    <xf numFmtId="0" fontId="10" fillId="0" borderId="0" xfId="2" applyFont="1" applyAlignment="1">
      <alignment vertical="center" shrinkToFit="1"/>
    </xf>
    <xf numFmtId="0" fontId="10" fillId="0" borderId="0" xfId="2" applyFont="1" applyAlignment="1">
      <alignment horizontal="right" vertical="center" shrinkToFit="1"/>
    </xf>
    <xf numFmtId="0" fontId="10" fillId="0" borderId="0" xfId="3" applyFont="1" applyAlignment="1">
      <alignment vertical="center" shrinkToFit="1"/>
    </xf>
    <xf numFmtId="0" fontId="10" fillId="0" borderId="15" xfId="2" applyFont="1" applyBorder="1" applyAlignment="1">
      <alignment horizontal="left" vertical="center" shrinkToFit="1"/>
    </xf>
    <xf numFmtId="0" fontId="10" fillId="0" borderId="16" xfId="2" applyFont="1" applyBorder="1" applyAlignment="1">
      <alignment horizontal="right" vertical="center" shrinkToFit="1"/>
    </xf>
    <xf numFmtId="0" fontId="10" fillId="0" borderId="22" xfId="2" applyFont="1" applyBorder="1" applyAlignment="1">
      <alignment vertical="center" shrinkToFit="1"/>
    </xf>
    <xf numFmtId="177" fontId="10" fillId="0" borderId="0" xfId="5" applyNumberFormat="1" applyFont="1" applyAlignment="1">
      <alignment vertical="center" shrinkToFit="1"/>
    </xf>
    <xf numFmtId="177" fontId="10" fillId="0" borderId="0" xfId="2" applyNumberFormat="1" applyFont="1" applyAlignment="1">
      <alignment vertical="center" shrinkToFit="1"/>
    </xf>
    <xf numFmtId="0" fontId="10" fillId="0" borderId="0" xfId="5" applyFont="1" applyAlignment="1">
      <alignment vertical="center" shrinkToFit="1"/>
    </xf>
    <xf numFmtId="0" fontId="10" fillId="0" borderId="0" xfId="2" applyFont="1" applyAlignment="1">
      <alignment horizontal="center" vertical="center" shrinkToFit="1"/>
    </xf>
    <xf numFmtId="49" fontId="10" fillId="0" borderId="0" xfId="2" applyNumberFormat="1" applyFont="1" applyAlignment="1">
      <alignment vertical="center" shrinkToFit="1"/>
    </xf>
    <xf numFmtId="49" fontId="10" fillId="0" borderId="10" xfId="2" applyNumberFormat="1" applyFont="1" applyBorder="1" applyAlignment="1">
      <alignment horizontal="center" vertical="center" shrinkToFit="1"/>
    </xf>
    <xf numFmtId="49" fontId="10" fillId="0" borderId="12" xfId="2" applyNumberFormat="1" applyFont="1" applyBorder="1" applyAlignment="1">
      <alignment horizontal="center" vertical="center" wrapText="1" shrinkToFit="1"/>
    </xf>
    <xf numFmtId="49" fontId="10" fillId="0" borderId="26" xfId="2" applyNumberFormat="1" applyFont="1" applyBorder="1" applyAlignment="1">
      <alignment horizontal="right" vertical="center" shrinkToFit="1"/>
    </xf>
    <xf numFmtId="49" fontId="10" fillId="0" borderId="28" xfId="2" applyNumberFormat="1" applyFont="1" applyBorder="1" applyAlignment="1">
      <alignment vertical="center" shrinkToFit="1"/>
    </xf>
    <xf numFmtId="49" fontId="10" fillId="0" borderId="29" xfId="2" applyNumberFormat="1" applyFont="1" applyBorder="1" applyAlignment="1">
      <alignment vertical="center" shrinkToFit="1"/>
    </xf>
    <xf numFmtId="49" fontId="10" fillId="0" borderId="30" xfId="2" applyNumberFormat="1" applyFont="1" applyBorder="1" applyAlignment="1">
      <alignment vertical="center" shrinkToFit="1"/>
    </xf>
    <xf numFmtId="49" fontId="10" fillId="0" borderId="31" xfId="2" applyNumberFormat="1" applyFont="1" applyBorder="1" applyAlignment="1">
      <alignment vertical="center" shrinkToFit="1"/>
    </xf>
    <xf numFmtId="49" fontId="10" fillId="0" borderId="0" xfId="2" applyNumberFormat="1" applyFont="1" applyAlignment="1">
      <alignment horizontal="center" vertical="center" shrinkToFit="1"/>
    </xf>
    <xf numFmtId="49" fontId="10" fillId="0" borderId="0" xfId="2" applyNumberFormat="1" applyFont="1" applyAlignment="1">
      <alignment vertical="top" shrinkToFit="1"/>
    </xf>
    <xf numFmtId="49" fontId="10" fillId="0" borderId="21" xfId="2" applyNumberFormat="1" applyFont="1" applyBorder="1" applyAlignment="1">
      <alignment horizontal="center" vertical="center" shrinkToFit="1"/>
    </xf>
    <xf numFmtId="49" fontId="10" fillId="0" borderId="7" xfId="2" applyNumberFormat="1" applyFont="1" applyBorder="1" applyAlignment="1">
      <alignment horizontal="center" vertical="center" shrinkToFit="1"/>
    </xf>
    <xf numFmtId="0" fontId="11" fillId="0" borderId="0" xfId="2" applyFont="1" applyAlignment="1">
      <alignment vertical="center" shrinkToFit="1"/>
    </xf>
    <xf numFmtId="0" fontId="13" fillId="0" borderId="0" xfId="2" applyFont="1" applyAlignment="1">
      <alignment horizontal="left" vertical="center"/>
    </xf>
    <xf numFmtId="177" fontId="13" fillId="0" borderId="0" xfId="4" applyNumberFormat="1" applyFont="1" applyAlignment="1">
      <alignment horizontal="left" vertical="center" shrinkToFit="1"/>
    </xf>
    <xf numFmtId="0" fontId="13" fillId="0" borderId="0" xfId="3" applyFont="1" applyAlignment="1">
      <alignment horizontal="left" vertical="center"/>
    </xf>
    <xf numFmtId="0" fontId="13" fillId="0" borderId="0" xfId="2" applyFont="1" applyAlignment="1">
      <alignment horizontal="left" vertical="center" shrinkToFit="1"/>
    </xf>
    <xf numFmtId="177" fontId="13" fillId="0" borderId="0" xfId="5" applyNumberFormat="1" applyFont="1" applyAlignment="1">
      <alignment horizontal="left" vertical="center"/>
    </xf>
    <xf numFmtId="177" fontId="13" fillId="0" borderId="0" xfId="2" applyNumberFormat="1" applyFont="1" applyAlignment="1">
      <alignment horizontal="left" vertical="center"/>
    </xf>
    <xf numFmtId="0" fontId="13" fillId="0" borderId="21" xfId="2" applyFont="1" applyBorder="1" applyAlignment="1">
      <alignment horizontal="left" vertical="center"/>
    </xf>
    <xf numFmtId="0" fontId="13" fillId="0" borderId="7" xfId="2" applyFont="1" applyBorder="1" applyAlignment="1">
      <alignment horizontal="left" vertical="center"/>
    </xf>
    <xf numFmtId="0" fontId="13" fillId="0" borderId="0" xfId="5" applyFont="1" applyAlignment="1">
      <alignment horizontal="left" vertical="center"/>
    </xf>
    <xf numFmtId="49" fontId="13" fillId="0" borderId="0" xfId="2" applyNumberFormat="1" applyFont="1" applyAlignment="1">
      <alignment vertical="center"/>
    </xf>
    <xf numFmtId="0" fontId="13" fillId="0" borderId="0" xfId="2" applyFont="1" applyAlignment="1">
      <alignment horizontal="distributed" vertical="center"/>
    </xf>
    <xf numFmtId="0" fontId="13" fillId="0" borderId="10" xfId="2" applyFont="1" applyBorder="1" applyAlignment="1">
      <alignment horizontal="distributed" vertical="center"/>
    </xf>
    <xf numFmtId="0" fontId="13" fillId="0" borderId="10" xfId="2" applyFont="1" applyBorder="1" applyAlignment="1">
      <alignment horizontal="center" vertical="center"/>
    </xf>
    <xf numFmtId="0" fontId="13" fillId="0" borderId="0" xfId="2" applyFont="1" applyAlignment="1">
      <alignment vertical="center"/>
    </xf>
    <xf numFmtId="0" fontId="13" fillId="0" borderId="32" xfId="2" applyFont="1" applyBorder="1" applyAlignment="1">
      <alignment horizontal="distributed" vertical="center"/>
    </xf>
    <xf numFmtId="0" fontId="13" fillId="0" borderId="31" xfId="2" applyFont="1" applyBorder="1" applyAlignment="1">
      <alignment horizontal="distributed" vertical="center"/>
    </xf>
    <xf numFmtId="0" fontId="13" fillId="0" borderId="7" xfId="2" applyFont="1" applyBorder="1" applyAlignment="1">
      <alignment horizontal="distributed" vertical="center"/>
    </xf>
    <xf numFmtId="0" fontId="13" fillId="0" borderId="0" xfId="2" applyFont="1" applyAlignment="1">
      <alignment horizontal="center" vertical="center" textRotation="255"/>
    </xf>
    <xf numFmtId="0" fontId="13" fillId="0" borderId="0" xfId="2" applyFont="1" applyAlignment="1">
      <alignment horizontal="right" vertical="center"/>
    </xf>
    <xf numFmtId="0" fontId="13" fillId="0" borderId="1" xfId="2" applyFont="1" applyBorder="1" applyAlignment="1">
      <alignment horizontal="center" vertical="center"/>
    </xf>
    <xf numFmtId="0" fontId="13" fillId="0" borderId="0" xfId="2" applyFont="1" applyAlignment="1">
      <alignment horizontal="distributed" vertical="center" shrinkToFit="1"/>
    </xf>
    <xf numFmtId="0" fontId="13" fillId="0" borderId="0" xfId="2" applyFont="1" applyAlignment="1">
      <alignment horizontal="left" vertical="top" shrinkToFit="1"/>
    </xf>
    <xf numFmtId="177" fontId="6" fillId="0" borderId="0" xfId="4" applyNumberFormat="1" applyFont="1" applyAlignment="1">
      <alignment horizontal="left" vertical="center" shrinkToFit="1"/>
    </xf>
    <xf numFmtId="0" fontId="6" fillId="0" borderId="0" xfId="2" applyFont="1" applyAlignment="1">
      <alignment horizontal="left" vertical="center" shrinkToFit="1"/>
    </xf>
    <xf numFmtId="177" fontId="6" fillId="0" borderId="0" xfId="5" applyNumberFormat="1" applyFont="1" applyAlignment="1">
      <alignment horizontal="left" vertical="center"/>
    </xf>
    <xf numFmtId="177" fontId="6" fillId="0" borderId="0" xfId="2" applyNumberFormat="1" applyFont="1" applyAlignment="1">
      <alignment horizontal="left" vertical="center"/>
    </xf>
    <xf numFmtId="0" fontId="6" fillId="0" borderId="0" xfId="5" applyFont="1" applyAlignment="1">
      <alignment horizontal="left" vertical="center"/>
    </xf>
    <xf numFmtId="0" fontId="16" fillId="0" borderId="0" xfId="2" applyFont="1" applyAlignment="1">
      <alignment horizontal="center" vertical="center"/>
    </xf>
    <xf numFmtId="0" fontId="6" fillId="0" borderId="0" xfId="2" applyFont="1" applyAlignment="1">
      <alignment horizontal="left" vertical="top"/>
    </xf>
    <xf numFmtId="0" fontId="6" fillId="0" borderId="0" xfId="2" applyFont="1" applyAlignment="1">
      <alignment horizontal="left" shrinkToFit="1"/>
    </xf>
    <xf numFmtId="0" fontId="9" fillId="0" borderId="0" xfId="11" applyFont="1" applyAlignment="1">
      <alignment vertical="center" shrinkToFit="1"/>
    </xf>
    <xf numFmtId="0" fontId="9" fillId="0" borderId="7" xfId="11" applyFont="1" applyBorder="1" applyAlignment="1">
      <alignment horizontal="distributed" vertical="center"/>
    </xf>
    <xf numFmtId="0" fontId="9" fillId="0" borderId="3" xfId="11" applyFont="1" applyBorder="1" applyAlignment="1">
      <alignment horizontal="distributed" vertical="center"/>
    </xf>
    <xf numFmtId="0" fontId="9" fillId="0" borderId="0" xfId="11" applyFont="1" applyAlignment="1">
      <alignment horizontal="distributed" vertical="center"/>
    </xf>
    <xf numFmtId="0" fontId="9" fillId="0" borderId="46" xfId="11" applyFont="1" applyBorder="1" applyAlignment="1">
      <alignment horizontal="distributed" vertical="center"/>
    </xf>
    <xf numFmtId="0" fontId="9" fillId="0" borderId="59" xfId="11" applyFont="1" applyBorder="1" applyAlignment="1">
      <alignment horizontal="distributed" vertical="center"/>
    </xf>
    <xf numFmtId="0" fontId="9" fillId="0" borderId="47" xfId="11" applyFont="1" applyBorder="1" applyAlignment="1">
      <alignment horizontal="distributed" vertical="center" wrapText="1"/>
    </xf>
    <xf numFmtId="0" fontId="9" fillId="0" borderId="24" xfId="11" applyFont="1" applyBorder="1" applyAlignment="1">
      <alignment horizontal="distributed" vertical="center" wrapText="1"/>
    </xf>
    <xf numFmtId="0" fontId="9" fillId="0" borderId="27" xfId="11" applyFont="1" applyBorder="1" applyAlignment="1">
      <alignment horizontal="distributed" vertical="center" wrapText="1"/>
    </xf>
    <xf numFmtId="0" fontId="9" fillId="0" borderId="57" xfId="11" applyFont="1" applyBorder="1" applyAlignment="1">
      <alignment horizontal="distributed" vertical="center" wrapText="1"/>
    </xf>
    <xf numFmtId="0" fontId="9" fillId="0" borderId="58" xfId="11" applyFont="1" applyBorder="1" applyAlignment="1">
      <alignment horizontal="distributed" vertical="center" wrapText="1"/>
    </xf>
    <xf numFmtId="0" fontId="9" fillId="0" borderId="3" xfId="11" applyFont="1" applyBorder="1" applyAlignment="1">
      <alignment horizontal="right" vertical="center"/>
    </xf>
    <xf numFmtId="0" fontId="9" fillId="0" borderId="31" xfId="11" applyFont="1" applyBorder="1" applyAlignment="1">
      <alignment vertical="center" shrinkToFit="1"/>
    </xf>
    <xf numFmtId="0" fontId="9" fillId="0" borderId="9" xfId="11" applyFont="1" applyBorder="1" applyAlignment="1">
      <alignment vertical="center" shrinkToFit="1"/>
    </xf>
    <xf numFmtId="0" fontId="9" fillId="0" borderId="85" xfId="11" applyFont="1" applyBorder="1" applyAlignment="1">
      <alignment horizontal="distributed" vertical="center"/>
    </xf>
    <xf numFmtId="0" fontId="6" fillId="0" borderId="0" xfId="2" applyFont="1" applyAlignment="1">
      <alignment horizontal="left" vertical="center"/>
    </xf>
    <xf numFmtId="0" fontId="6" fillId="0" borderId="0" xfId="2" applyFont="1" applyAlignment="1">
      <alignment horizontal="center" vertical="center"/>
    </xf>
    <xf numFmtId="0" fontId="6" fillId="0" borderId="0" xfId="2" applyFont="1" applyAlignment="1">
      <alignment horizontal="center" vertical="top"/>
    </xf>
    <xf numFmtId="0" fontId="9" fillId="0" borderId="0" xfId="11" applyFont="1" applyAlignment="1">
      <alignment horizontal="left" vertical="center"/>
    </xf>
    <xf numFmtId="0" fontId="9" fillId="0" borderId="47" xfId="11" applyFont="1" applyBorder="1" applyAlignment="1">
      <alignment horizontal="distributed" vertical="center"/>
    </xf>
    <xf numFmtId="0" fontId="9" fillId="0" borderId="63" xfId="11" applyFont="1" applyBorder="1" applyAlignment="1">
      <alignment horizontal="distributed" vertical="center"/>
    </xf>
    <xf numFmtId="0" fontId="9" fillId="0" borderId="86" xfId="11" applyFont="1" applyBorder="1" applyAlignment="1">
      <alignment horizontal="distributed" vertical="center" shrinkToFit="1"/>
    </xf>
    <xf numFmtId="0" fontId="17" fillId="2" borderId="28" xfId="11" applyFont="1" applyFill="1" applyBorder="1" applyAlignment="1">
      <alignment horizontal="distributed" vertical="center" shrinkToFit="1"/>
    </xf>
    <xf numFmtId="0" fontId="9" fillId="0" borderId="87" xfId="11" applyFont="1" applyBorder="1" applyAlignment="1">
      <alignment vertical="center" shrinkToFit="1"/>
    </xf>
    <xf numFmtId="0" fontId="9" fillId="0" borderId="88" xfId="11" applyFont="1" applyBorder="1" applyAlignment="1">
      <alignment vertical="center" shrinkToFit="1"/>
    </xf>
    <xf numFmtId="0" fontId="9" fillId="0" borderId="22" xfId="11" applyFont="1" applyBorder="1" applyAlignment="1">
      <alignment vertical="center" shrinkToFit="1"/>
    </xf>
    <xf numFmtId="0" fontId="9" fillId="0" borderId="89" xfId="11" applyFont="1" applyBorder="1" applyAlignment="1">
      <alignment vertical="center" shrinkToFit="1"/>
    </xf>
    <xf numFmtId="0" fontId="9" fillId="0" borderId="91" xfId="11" applyFont="1" applyBorder="1" applyAlignment="1">
      <alignment vertical="center" shrinkToFit="1"/>
    </xf>
    <xf numFmtId="0" fontId="9" fillId="0" borderId="93" xfId="11" applyFont="1" applyBorder="1" applyAlignment="1">
      <alignment vertical="center" shrinkToFit="1"/>
    </xf>
    <xf numFmtId="0" fontId="9" fillId="0" borderId="10" xfId="11" applyFont="1" applyBorder="1" applyAlignment="1">
      <alignment vertical="center" shrinkToFit="1"/>
    </xf>
    <xf numFmtId="0" fontId="9" fillId="0" borderId="97" xfId="11" applyFont="1" applyBorder="1" applyAlignment="1">
      <alignment vertical="center" shrinkToFit="1"/>
    </xf>
    <xf numFmtId="0" fontId="9" fillId="0" borderId="64" xfId="11" applyFont="1" applyBorder="1" applyAlignment="1">
      <alignment vertical="center" shrinkToFit="1"/>
    </xf>
    <xf numFmtId="0" fontId="9" fillId="0" borderId="69" xfId="11" applyFont="1" applyBorder="1" applyAlignment="1">
      <alignment vertical="center" shrinkToFit="1"/>
    </xf>
    <xf numFmtId="0" fontId="9" fillId="0" borderId="65" xfId="11" applyFont="1" applyBorder="1" applyAlignment="1">
      <alignment vertical="center" shrinkToFit="1"/>
    </xf>
    <xf numFmtId="0" fontId="9" fillId="0" borderId="68" xfId="11" applyFont="1" applyBorder="1" applyAlignment="1">
      <alignment vertical="center" shrinkToFit="1"/>
    </xf>
    <xf numFmtId="0" fontId="9" fillId="0" borderId="71" xfId="11" applyFont="1" applyBorder="1" applyAlignment="1">
      <alignment vertical="center" shrinkToFit="1"/>
    </xf>
    <xf numFmtId="0" fontId="9" fillId="0" borderId="72" xfId="11" applyFont="1" applyBorder="1" applyAlignment="1">
      <alignment vertical="center" shrinkToFit="1"/>
    </xf>
    <xf numFmtId="0" fontId="9" fillId="0" borderId="66" xfId="11" applyFont="1" applyBorder="1" applyAlignment="1">
      <alignment vertical="center" shrinkToFit="1"/>
    </xf>
    <xf numFmtId="0" fontId="9" fillId="0" borderId="70" xfId="11" applyFont="1" applyBorder="1" applyAlignment="1">
      <alignment vertical="center" shrinkToFit="1"/>
    </xf>
    <xf numFmtId="0" fontId="9" fillId="0" borderId="67" xfId="11" applyFont="1" applyBorder="1" applyAlignment="1">
      <alignment vertical="center" shrinkToFit="1"/>
    </xf>
    <xf numFmtId="0" fontId="9" fillId="0" borderId="18" xfId="11" applyFont="1" applyBorder="1" applyAlignment="1">
      <alignment vertical="center" shrinkToFit="1"/>
    </xf>
    <xf numFmtId="0" fontId="19" fillId="0" borderId="0" xfId="11" applyFont="1" applyAlignment="1">
      <alignment vertical="center"/>
    </xf>
    <xf numFmtId="177" fontId="13" fillId="0" borderId="31" xfId="5" applyNumberFormat="1" applyFont="1" applyBorder="1" applyAlignment="1">
      <alignment horizontal="left" vertical="center"/>
    </xf>
    <xf numFmtId="177" fontId="13" fillId="0" borderId="37" xfId="5" applyNumberFormat="1" applyFont="1" applyBorder="1" applyAlignment="1">
      <alignment horizontal="left" vertical="center"/>
    </xf>
    <xf numFmtId="0" fontId="13" fillId="0" borderId="32" xfId="2" applyFont="1" applyBorder="1" applyAlignment="1">
      <alignment horizontal="left" vertical="center"/>
    </xf>
    <xf numFmtId="0" fontId="13" fillId="0" borderId="31" xfId="2" applyFont="1" applyBorder="1" applyAlignment="1">
      <alignment horizontal="left" vertical="center"/>
    </xf>
    <xf numFmtId="0" fontId="10" fillId="0" borderId="13" xfId="2" applyFont="1" applyBorder="1" applyAlignment="1">
      <alignment vertical="center" shrinkToFit="1"/>
    </xf>
    <xf numFmtId="0" fontId="10" fillId="0" borderId="15" xfId="2" applyFont="1" applyBorder="1" applyAlignment="1">
      <alignment vertical="center" shrinkToFit="1"/>
    </xf>
    <xf numFmtId="0" fontId="10" fillId="0" borderId="10" xfId="2" applyFont="1" applyBorder="1" applyAlignment="1">
      <alignment horizontal="center" vertical="center" shrinkToFit="1"/>
    </xf>
    <xf numFmtId="0" fontId="10" fillId="0" borderId="12" xfId="2" applyFont="1" applyBorder="1" applyAlignment="1">
      <alignment horizontal="center" vertical="center" wrapText="1" shrinkToFit="1"/>
    </xf>
    <xf numFmtId="0" fontId="10" fillId="0" borderId="28" xfId="2" applyFont="1" applyBorder="1" applyAlignment="1">
      <alignment vertical="center" shrinkToFit="1"/>
    </xf>
    <xf numFmtId="0" fontId="10" fillId="0" borderId="29" xfId="2" applyFont="1" applyBorder="1" applyAlignment="1">
      <alignment vertical="center" shrinkToFit="1"/>
    </xf>
    <xf numFmtId="0" fontId="10" fillId="0" borderId="30" xfId="2" applyFont="1" applyBorder="1" applyAlignment="1">
      <alignment vertical="center" shrinkToFit="1"/>
    </xf>
    <xf numFmtId="0" fontId="10" fillId="0" borderId="14" xfId="2" applyFont="1" applyBorder="1" applyAlignment="1">
      <alignment vertical="center" shrinkToFit="1"/>
    </xf>
    <xf numFmtId="0" fontId="10" fillId="0" borderId="14" xfId="2" applyFont="1" applyBorder="1" applyAlignment="1">
      <alignment horizontal="right" vertical="center" shrinkToFit="1"/>
    </xf>
    <xf numFmtId="0" fontId="10" fillId="0" borderId="40" xfId="2" applyFont="1" applyBorder="1" applyAlignment="1">
      <alignment horizontal="right" vertical="center" shrinkToFit="1"/>
    </xf>
    <xf numFmtId="0" fontId="10" fillId="0" borderId="32" xfId="2" applyFont="1" applyBorder="1" applyAlignment="1">
      <alignment horizontal="right" vertical="center" shrinkToFit="1"/>
    </xf>
    <xf numFmtId="0" fontId="10" fillId="0" borderId="7" xfId="2" applyFont="1" applyBorder="1" applyAlignment="1">
      <alignment horizontal="right" vertical="center" shrinkToFit="1"/>
    </xf>
    <xf numFmtId="0" fontId="10" fillId="0" borderId="31" xfId="2" applyFont="1" applyBorder="1" applyAlignment="1">
      <alignment vertical="center" shrinkToFit="1"/>
    </xf>
    <xf numFmtId="177" fontId="21" fillId="0" borderId="0" xfId="5" applyNumberFormat="1" applyFont="1" applyAlignment="1">
      <alignment horizontal="left" vertical="center"/>
    </xf>
    <xf numFmtId="0" fontId="21" fillId="0" borderId="0" xfId="5" applyFont="1" applyAlignment="1">
      <alignment horizontal="left" vertical="center"/>
    </xf>
    <xf numFmtId="0" fontId="12" fillId="0" borderId="0" xfId="2" applyFont="1" applyAlignment="1">
      <alignment horizontal="center" vertical="center"/>
    </xf>
    <xf numFmtId="0" fontId="10" fillId="0" borderId="10"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4" xfId="2" applyFont="1" applyBorder="1" applyAlignment="1">
      <alignment horizontal="left" vertical="center" shrinkToFit="1"/>
    </xf>
    <xf numFmtId="0" fontId="10" fillId="0" borderId="31" xfId="2" applyFont="1" applyBorder="1" applyAlignment="1">
      <alignment horizontal="left" vertical="center" shrinkToFit="1"/>
    </xf>
    <xf numFmtId="0" fontId="10" fillId="0" borderId="0" xfId="2" applyFont="1" applyAlignment="1">
      <alignment horizontal="left" vertical="center" shrinkToFit="1"/>
    </xf>
    <xf numFmtId="0" fontId="10" fillId="0" borderId="14" xfId="2" applyFont="1" applyBorder="1" applyAlignment="1">
      <alignment horizontal="left" vertical="center" shrinkToFit="1"/>
    </xf>
    <xf numFmtId="0" fontId="10" fillId="0" borderId="18" xfId="2" applyFont="1" applyBorder="1" applyAlignment="1">
      <alignment horizontal="center" vertical="center" shrinkToFit="1"/>
    </xf>
    <xf numFmtId="0" fontId="10" fillId="0" borderId="18" xfId="2" applyFont="1" applyBorder="1" applyAlignment="1">
      <alignment horizontal="center" shrinkToFit="1"/>
    </xf>
    <xf numFmtId="0" fontId="12" fillId="0" borderId="0" xfId="2" applyFont="1" applyAlignment="1">
      <alignment horizontal="center" vertical="center" shrinkToFit="1"/>
    </xf>
    <xf numFmtId="0" fontId="10" fillId="0" borderId="10" xfId="2" applyFont="1" applyBorder="1" applyAlignment="1">
      <alignment horizontal="right" vertical="center" shrinkToFit="1"/>
    </xf>
    <xf numFmtId="0" fontId="10" fillId="0" borderId="37" xfId="2" applyFont="1" applyBorder="1" applyAlignment="1">
      <alignment horizontal="left" vertical="center" shrinkToFit="1"/>
    </xf>
    <xf numFmtId="0" fontId="21" fillId="0" borderId="0" xfId="2" applyFont="1" applyAlignment="1">
      <alignment horizontal="right" vertical="center"/>
    </xf>
    <xf numFmtId="0" fontId="21" fillId="0" borderId="0" xfId="2" applyFont="1" applyAlignment="1">
      <alignment horizontal="left" vertical="center"/>
    </xf>
    <xf numFmtId="0" fontId="21" fillId="0" borderId="0" xfId="2" applyFont="1" applyAlignment="1">
      <alignment horizontal="distributed" vertical="center" shrinkToFit="1"/>
    </xf>
    <xf numFmtId="0" fontId="21" fillId="0" borderId="0" xfId="2" applyFont="1" applyAlignment="1">
      <alignment horizontal="center" vertical="center"/>
    </xf>
    <xf numFmtId="0" fontId="21" fillId="0" borderId="0" xfId="3" applyFont="1" applyAlignment="1">
      <alignment horizontal="left" vertical="center"/>
    </xf>
    <xf numFmtId="177" fontId="21" fillId="0" borderId="0" xfId="2" applyNumberFormat="1" applyFont="1" applyAlignment="1">
      <alignment horizontal="left" vertical="center"/>
    </xf>
    <xf numFmtId="0" fontId="21" fillId="0" borderId="32" xfId="2" applyFont="1" applyBorder="1" applyAlignment="1">
      <alignment horizontal="left" vertical="center"/>
    </xf>
    <xf numFmtId="0" fontId="21" fillId="0" borderId="31" xfId="2" applyFont="1" applyBorder="1" applyAlignment="1">
      <alignment horizontal="left" vertical="center"/>
    </xf>
    <xf numFmtId="177" fontId="21" fillId="0" borderId="31" xfId="5" applyNumberFormat="1" applyFont="1" applyBorder="1" applyAlignment="1">
      <alignment horizontal="left" vertical="center"/>
    </xf>
    <xf numFmtId="177" fontId="21" fillId="0" borderId="37" xfId="5" applyNumberFormat="1" applyFont="1" applyBorder="1" applyAlignment="1">
      <alignment horizontal="left" vertical="center"/>
    </xf>
    <xf numFmtId="0" fontId="21" fillId="0" borderId="21" xfId="2" applyFont="1" applyBorder="1" applyAlignment="1">
      <alignment horizontal="left" vertical="center"/>
    </xf>
    <xf numFmtId="0" fontId="21" fillId="0" borderId="7" xfId="2" applyFont="1" applyBorder="1" applyAlignment="1">
      <alignment horizontal="left" vertical="center"/>
    </xf>
    <xf numFmtId="0" fontId="21" fillId="0" borderId="10" xfId="2" applyFont="1" applyBorder="1" applyAlignment="1">
      <alignment horizontal="left" vertical="center"/>
    </xf>
    <xf numFmtId="0" fontId="21" fillId="0" borderId="0" xfId="3" applyFont="1" applyAlignment="1">
      <alignment horizontal="center" vertical="center"/>
    </xf>
    <xf numFmtId="0" fontId="21" fillId="0" borderId="0" xfId="2" applyFont="1" applyAlignment="1">
      <alignment horizontal="distributed" vertical="center"/>
    </xf>
    <xf numFmtId="177" fontId="21" fillId="0" borderId="0" xfId="5" applyNumberFormat="1" applyFont="1" applyAlignment="1">
      <alignment vertical="center"/>
    </xf>
    <xf numFmtId="177" fontId="21" fillId="0" borderId="10" xfId="5" applyNumberFormat="1" applyFont="1" applyBorder="1" applyAlignment="1">
      <alignment vertical="center"/>
    </xf>
    <xf numFmtId="177" fontId="21" fillId="0" borderId="0" xfId="5" applyNumberFormat="1" applyFont="1" applyAlignment="1">
      <alignment horizontal="distributed" vertical="center"/>
    </xf>
    <xf numFmtId="177" fontId="21" fillId="0" borderId="10" xfId="5" applyNumberFormat="1" applyFont="1" applyBorder="1" applyAlignment="1">
      <alignment horizontal="distributed" vertical="center"/>
    </xf>
    <xf numFmtId="0" fontId="21" fillId="0" borderId="0" xfId="3" applyFont="1" applyAlignment="1">
      <alignment vertical="top" wrapText="1"/>
    </xf>
    <xf numFmtId="0" fontId="22" fillId="0" borderId="0" xfId="2" applyFont="1" applyAlignment="1">
      <alignment horizontal="center" vertical="center"/>
    </xf>
    <xf numFmtId="0" fontId="22" fillId="0" borderId="0" xfId="3" applyFont="1" applyAlignment="1">
      <alignment horizontal="right" vertical="top" wrapText="1"/>
    </xf>
    <xf numFmtId="0" fontId="21" fillId="0" borderId="0" xfId="3" applyFont="1" applyAlignment="1">
      <alignment horizontal="right" vertical="center"/>
    </xf>
    <xf numFmtId="49" fontId="21" fillId="0" borderId="0" xfId="3" applyNumberFormat="1" applyFont="1" applyAlignment="1">
      <alignment horizontal="left" vertical="center"/>
    </xf>
    <xf numFmtId="49" fontId="21" fillId="0" borderId="0" xfId="2" applyNumberFormat="1" applyFont="1" applyAlignment="1">
      <alignment horizontal="center" vertical="center"/>
    </xf>
    <xf numFmtId="0" fontId="21" fillId="0" borderId="0" xfId="2" applyFont="1" applyAlignment="1">
      <alignment horizontal="left" vertical="top" wrapText="1"/>
    </xf>
    <xf numFmtId="0" fontId="21" fillId="0" borderId="0" xfId="3" applyFont="1" applyAlignment="1">
      <alignment horizontal="left" vertical="top" wrapText="1"/>
    </xf>
    <xf numFmtId="0" fontId="21" fillId="0" borderId="10" xfId="2" applyFont="1" applyBorder="1" applyAlignment="1">
      <alignment horizontal="distributed" vertical="center"/>
    </xf>
    <xf numFmtId="0" fontId="9" fillId="0" borderId="44" xfId="11" applyFont="1" applyBorder="1" applyAlignment="1" applyProtection="1">
      <alignment vertical="center" shrinkToFit="1"/>
      <protection locked="0"/>
    </xf>
    <xf numFmtId="49" fontId="10" fillId="2" borderId="26" xfId="2" applyNumberFormat="1" applyFont="1" applyFill="1" applyBorder="1" applyAlignment="1" applyProtection="1">
      <alignment horizontal="right" vertical="center" shrinkToFit="1"/>
      <protection locked="0"/>
    </xf>
    <xf numFmtId="0" fontId="10" fillId="0" borderId="10" xfId="2" applyFont="1" applyBorder="1" applyAlignment="1" applyProtection="1">
      <alignment horizontal="right" vertical="center" shrinkToFit="1"/>
      <protection locked="0"/>
    </xf>
    <xf numFmtId="0" fontId="10" fillId="0" borderId="9" xfId="2" applyFont="1" applyBorder="1" applyAlignment="1" applyProtection="1">
      <alignment horizontal="right" vertical="center" shrinkToFit="1"/>
      <protection locked="0"/>
    </xf>
    <xf numFmtId="0" fontId="10" fillId="0" borderId="14" xfId="2" applyFont="1" applyBorder="1" applyAlignment="1" applyProtection="1">
      <alignment horizontal="right" vertical="center" shrinkToFit="1"/>
      <protection locked="0"/>
    </xf>
    <xf numFmtId="0" fontId="10" fillId="0" borderId="7" xfId="2" applyFont="1" applyBorder="1" applyAlignment="1" applyProtection="1">
      <alignment horizontal="right" vertical="center" shrinkToFit="1"/>
      <protection locked="0"/>
    </xf>
    <xf numFmtId="0" fontId="10" fillId="0" borderId="3" xfId="2" applyFont="1" applyBorder="1" applyAlignment="1" applyProtection="1">
      <alignment horizontal="right" vertical="center" shrinkToFit="1"/>
      <protection locked="0"/>
    </xf>
    <xf numFmtId="0" fontId="10" fillId="0" borderId="13" xfId="2" applyFont="1" applyBorder="1" applyAlignment="1" applyProtection="1">
      <alignment horizontal="right" vertical="center" shrinkToFit="1"/>
      <protection locked="0"/>
    </xf>
    <xf numFmtId="0" fontId="10" fillId="0" borderId="14" xfId="2" applyFont="1" applyBorder="1" applyAlignment="1" applyProtection="1">
      <alignment vertical="center" shrinkToFit="1"/>
      <protection locked="0"/>
    </xf>
    <xf numFmtId="49" fontId="10" fillId="2" borderId="27" xfId="2" applyNumberFormat="1" applyFont="1" applyFill="1" applyBorder="1" applyAlignment="1" applyProtection="1">
      <alignment horizontal="right" vertical="center" shrinkToFit="1"/>
      <protection locked="0"/>
    </xf>
    <xf numFmtId="0" fontId="10" fillId="0" borderId="21" xfId="2" applyFont="1" applyBorder="1" applyAlignment="1" applyProtection="1">
      <alignment horizontal="right" vertical="center" shrinkToFit="1"/>
      <protection locked="0"/>
    </xf>
    <xf numFmtId="0" fontId="10" fillId="0" borderId="32" xfId="2" applyFont="1" applyBorder="1" applyAlignment="1" applyProtection="1">
      <alignment horizontal="right" vertical="center" shrinkToFit="1"/>
      <protection locked="0"/>
    </xf>
    <xf numFmtId="0" fontId="10" fillId="0" borderId="31" xfId="2" applyFont="1" applyBorder="1" applyAlignment="1" applyProtection="1">
      <alignment horizontal="right" vertical="center" shrinkToFit="1"/>
      <protection locked="0"/>
    </xf>
    <xf numFmtId="0" fontId="10" fillId="0" borderId="10" xfId="2" applyFont="1" applyBorder="1" applyAlignment="1" applyProtection="1">
      <alignment horizontal="left" vertical="center" shrinkToFit="1"/>
      <protection locked="0"/>
    </xf>
    <xf numFmtId="0" fontId="6" fillId="0" borderId="0" xfId="2" applyFont="1" applyAlignment="1">
      <alignment horizontal="center" vertical="center" shrinkToFit="1"/>
    </xf>
    <xf numFmtId="0" fontId="6" fillId="0" borderId="0" xfId="2" applyFont="1" applyAlignment="1" applyProtection="1">
      <alignment horizontal="right" vertical="center" shrinkToFit="1"/>
      <protection locked="0"/>
    </xf>
    <xf numFmtId="0" fontId="6" fillId="0" borderId="0" xfId="2" applyFont="1" applyAlignment="1">
      <alignment vertical="center" shrinkToFit="1"/>
    </xf>
    <xf numFmtId="0" fontId="6" fillId="0" borderId="0" xfId="2" applyFont="1" applyAlignment="1" applyProtection="1">
      <alignment horizontal="left" vertical="center" shrinkToFit="1"/>
      <protection locked="0"/>
    </xf>
    <xf numFmtId="0" fontId="16" fillId="0" borderId="0" xfId="2" applyFont="1" applyAlignment="1">
      <alignment horizontal="center" vertical="center" shrinkToFit="1"/>
    </xf>
    <xf numFmtId="0" fontId="16" fillId="0" borderId="0" xfId="2" applyFont="1" applyAlignment="1">
      <alignment vertical="center" shrinkToFit="1"/>
    </xf>
    <xf numFmtId="0" fontId="23" fillId="0" borderId="0" xfId="2" applyFont="1" applyAlignment="1">
      <alignment horizontal="distributed" vertical="center" shrinkToFit="1"/>
    </xf>
    <xf numFmtId="0" fontId="23" fillId="0" borderId="0" xfId="2" applyFont="1" applyAlignment="1">
      <alignment horizontal="center" vertical="center" shrinkToFit="1"/>
    </xf>
    <xf numFmtId="0" fontId="23" fillId="0" borderId="0" xfId="2" applyFont="1" applyAlignment="1">
      <alignment horizontal="left" vertical="center" shrinkToFit="1"/>
    </xf>
    <xf numFmtId="0" fontId="23" fillId="0" borderId="0" xfId="2" applyFont="1" applyAlignment="1">
      <alignment horizontal="center" vertical="top" shrinkToFit="1"/>
    </xf>
    <xf numFmtId="0" fontId="23" fillId="0" borderId="0" xfId="2" applyFont="1" applyAlignment="1">
      <alignment horizontal="left" vertical="top" shrinkToFit="1"/>
    </xf>
    <xf numFmtId="0" fontId="6" fillId="0" borderId="0" xfId="2" applyFont="1" applyAlignment="1">
      <alignment horizontal="left" vertical="top" shrinkToFit="1"/>
    </xf>
    <xf numFmtId="56" fontId="23" fillId="0" borderId="0" xfId="2" applyNumberFormat="1" applyFont="1" applyAlignment="1">
      <alignment horizontal="center" vertical="center" shrinkToFit="1"/>
    </xf>
    <xf numFmtId="0" fontId="23" fillId="0" borderId="0" xfId="2" applyFont="1" applyAlignment="1">
      <alignment horizontal="right" vertical="center" shrinkToFit="1"/>
    </xf>
    <xf numFmtId="0" fontId="23" fillId="0" borderId="0" xfId="2" applyFont="1" applyAlignment="1">
      <alignment horizontal="distributed" shrinkToFit="1"/>
    </xf>
    <xf numFmtId="0" fontId="23" fillId="0" borderId="0" xfId="2" applyFont="1" applyAlignment="1">
      <alignment horizontal="left" shrinkToFit="1"/>
    </xf>
    <xf numFmtId="0" fontId="23" fillId="0" borderId="0" xfId="2" applyFont="1" applyAlignment="1">
      <alignment horizontal="distributed" vertical="top" shrinkToFit="1"/>
    </xf>
    <xf numFmtId="177" fontId="6" fillId="0" borderId="0" xfId="5" applyNumberFormat="1" applyFont="1" applyAlignment="1">
      <alignment horizontal="left" vertical="center" shrinkToFit="1"/>
    </xf>
    <xf numFmtId="177" fontId="6" fillId="0" borderId="0" xfId="2" applyNumberFormat="1" applyFont="1" applyAlignment="1">
      <alignment horizontal="left" vertical="center" shrinkToFit="1"/>
    </xf>
    <xf numFmtId="177" fontId="23" fillId="0" borderId="0" xfId="5" applyNumberFormat="1" applyFont="1" applyAlignment="1">
      <alignment horizontal="left" vertical="center" shrinkToFit="1"/>
    </xf>
    <xf numFmtId="0" fontId="6" fillId="0" borderId="0" xfId="5" applyFont="1" applyAlignment="1">
      <alignment horizontal="left" vertical="center" shrinkToFit="1"/>
    </xf>
    <xf numFmtId="0" fontId="10" fillId="0" borderId="0" xfId="5" applyFont="1" applyAlignment="1">
      <alignment horizontal="left" vertical="center" shrinkToFit="1"/>
    </xf>
    <xf numFmtId="0" fontId="10" fillId="0" borderId="0" xfId="4" applyFont="1" applyAlignment="1">
      <alignment horizontal="left" vertical="center" shrinkToFit="1"/>
    </xf>
    <xf numFmtId="0" fontId="10" fillId="0" borderId="0" xfId="3" applyFont="1" applyAlignment="1">
      <alignment horizontal="left" vertical="center" shrinkToFit="1"/>
    </xf>
    <xf numFmtId="0" fontId="10" fillId="0" borderId="1" xfId="2" applyFont="1" applyBorder="1" applyAlignment="1">
      <alignment horizontal="distributed" vertical="center" shrinkToFit="1"/>
    </xf>
    <xf numFmtId="0" fontId="10" fillId="0" borderId="0" xfId="14" applyNumberFormat="1" applyFont="1" applyFill="1" applyAlignment="1">
      <alignment horizontal="left" vertical="center" shrinkToFit="1"/>
    </xf>
    <xf numFmtId="0" fontId="10" fillId="0" borderId="1" xfId="14" applyNumberFormat="1" applyFont="1" applyFill="1" applyBorder="1" applyAlignment="1">
      <alignment horizontal="distributed" vertical="center" shrinkToFit="1"/>
    </xf>
    <xf numFmtId="0" fontId="10" fillId="0" borderId="21" xfId="2" applyFont="1" applyBorder="1" applyAlignment="1">
      <alignment horizontal="distributed" vertical="center" shrinkToFit="1"/>
    </xf>
    <xf numFmtId="0" fontId="10" fillId="0" borderId="7" xfId="2" applyFont="1" applyBorder="1" applyAlignment="1">
      <alignment horizontal="distributed" vertical="center" shrinkToFit="1"/>
    </xf>
    <xf numFmtId="0" fontId="10" fillId="0" borderId="10" xfId="2" applyFont="1" applyBorder="1" applyAlignment="1">
      <alignment vertical="center" shrinkToFit="1"/>
    </xf>
    <xf numFmtId="0" fontId="9" fillId="2" borderId="28" xfId="11" applyFont="1" applyFill="1" applyBorder="1" applyAlignment="1" applyProtection="1">
      <alignment vertical="center" shrinkToFit="1"/>
      <protection locked="0"/>
    </xf>
    <xf numFmtId="0" fontId="9" fillId="2" borderId="90" xfId="11" applyFont="1" applyFill="1" applyBorder="1" applyAlignment="1" applyProtection="1">
      <alignment vertical="center" shrinkToFit="1"/>
      <protection locked="0"/>
    </xf>
    <xf numFmtId="0" fontId="9" fillId="2" borderId="92" xfId="11" applyFont="1" applyFill="1" applyBorder="1" applyAlignment="1" applyProtection="1">
      <alignment vertical="center" shrinkToFit="1"/>
      <protection locked="0"/>
    </xf>
    <xf numFmtId="0" fontId="9" fillId="2" borderId="94" xfId="11" applyFont="1" applyFill="1" applyBorder="1" applyAlignment="1" applyProtection="1">
      <alignment vertical="center" shrinkToFit="1"/>
      <protection locked="0"/>
    </xf>
    <xf numFmtId="0" fontId="9" fillId="2" borderId="95" xfId="11" applyFont="1" applyFill="1" applyBorder="1" applyAlignment="1" applyProtection="1">
      <alignment vertical="center" shrinkToFit="1"/>
      <protection locked="0"/>
    </xf>
    <xf numFmtId="0" fontId="9" fillId="2" borderId="96" xfId="11" applyFont="1" applyFill="1" applyBorder="1" applyAlignment="1" applyProtection="1">
      <alignment vertical="center" shrinkToFit="1"/>
      <protection locked="0"/>
    </xf>
    <xf numFmtId="0" fontId="9" fillId="2" borderId="98" xfId="11" applyFont="1" applyFill="1" applyBorder="1" applyAlignment="1" applyProtection="1">
      <alignment vertical="center" shrinkToFit="1"/>
      <protection locked="0"/>
    </xf>
    <xf numFmtId="0" fontId="9" fillId="2" borderId="30" xfId="11" applyFont="1" applyFill="1" applyBorder="1" applyAlignment="1" applyProtection="1">
      <alignment vertical="center" shrinkToFit="1"/>
      <protection locked="0"/>
    </xf>
    <xf numFmtId="0" fontId="15" fillId="0" borderId="0" xfId="2" applyFont="1" applyAlignment="1" applyProtection="1">
      <alignment horizontal="center" vertical="center"/>
      <protection locked="0"/>
    </xf>
    <xf numFmtId="177" fontId="13" fillId="0" borderId="39" xfId="5" applyNumberFormat="1" applyFont="1" applyBorder="1" applyAlignment="1" applyProtection="1">
      <alignment horizontal="left" vertical="center" shrinkToFit="1"/>
      <protection locked="0"/>
    </xf>
    <xf numFmtId="177" fontId="13" fillId="0" borderId="8" xfId="5" applyNumberFormat="1" applyFont="1" applyBorder="1" applyAlignment="1" applyProtection="1">
      <alignment horizontal="left" vertical="center" shrinkToFit="1"/>
      <protection locked="0"/>
    </xf>
    <xf numFmtId="58" fontId="13" fillId="0" borderId="0" xfId="2" applyNumberFormat="1" applyFont="1" applyAlignment="1">
      <alignment vertical="center" shrinkToFit="1"/>
    </xf>
    <xf numFmtId="0" fontId="14" fillId="0" borderId="0" xfId="2" applyFont="1" applyAlignment="1">
      <alignment horizontal="left" vertical="center" shrinkToFit="1"/>
    </xf>
    <xf numFmtId="0" fontId="13" fillId="0" borderId="0" xfId="3" applyFont="1" applyAlignment="1">
      <alignment horizontal="left" vertical="center" shrinkToFit="1"/>
    </xf>
    <xf numFmtId="0" fontId="13" fillId="0" borderId="0" xfId="2" applyFont="1" applyAlignment="1">
      <alignment vertical="center" shrinkToFit="1"/>
    </xf>
    <xf numFmtId="49" fontId="13" fillId="0" borderId="0" xfId="2" applyNumberFormat="1" applyFont="1" applyAlignment="1">
      <alignment vertical="center" shrinkToFit="1"/>
    </xf>
    <xf numFmtId="0" fontId="13" fillId="0" borderId="32" xfId="2" applyFont="1" applyBorder="1" applyAlignment="1">
      <alignment horizontal="distributed" vertical="center" shrinkToFit="1"/>
    </xf>
    <xf numFmtId="0" fontId="13" fillId="0" borderId="31" xfId="2" applyFont="1" applyBorder="1" applyAlignment="1">
      <alignment horizontal="distributed" vertical="center" shrinkToFit="1"/>
    </xf>
    <xf numFmtId="0" fontId="13" fillId="0" borderId="7" xfId="2" applyFont="1" applyBorder="1" applyAlignment="1">
      <alignment horizontal="distributed" vertical="center" shrinkToFit="1"/>
    </xf>
    <xf numFmtId="0" fontId="13" fillId="0" borderId="10" xfId="2" applyFont="1" applyBorder="1" applyAlignment="1">
      <alignment horizontal="distributed" vertical="center" shrinkToFit="1"/>
    </xf>
    <xf numFmtId="0" fontId="13" fillId="0" borderId="0" xfId="2" applyFont="1" applyAlignment="1">
      <alignment horizontal="center" vertical="center" textRotation="255" shrinkToFit="1"/>
    </xf>
    <xf numFmtId="0" fontId="13" fillId="0" borderId="0" xfId="2" applyFont="1" applyAlignment="1">
      <alignment horizontal="right" vertical="center" shrinkToFit="1"/>
    </xf>
    <xf numFmtId="0" fontId="13" fillId="0" borderId="1" xfId="2" applyFont="1" applyBorder="1" applyAlignment="1">
      <alignment horizontal="center" vertical="center" shrinkToFit="1"/>
    </xf>
    <xf numFmtId="177" fontId="13" fillId="0" borderId="0" xfId="5" applyNumberFormat="1" applyFont="1" applyAlignment="1">
      <alignment horizontal="left" vertical="center" shrinkToFit="1"/>
    </xf>
    <xf numFmtId="177" fontId="13" fillId="0" borderId="0" xfId="2" applyNumberFormat="1" applyFont="1" applyAlignment="1">
      <alignment horizontal="left" vertical="center" shrinkToFit="1"/>
    </xf>
    <xf numFmtId="0" fontId="13" fillId="0" borderId="21" xfId="2" applyFont="1" applyBorder="1" applyAlignment="1">
      <alignment horizontal="left" vertical="center" shrinkToFit="1"/>
    </xf>
    <xf numFmtId="0" fontId="13" fillId="0" borderId="7" xfId="2" applyFont="1" applyBorder="1" applyAlignment="1">
      <alignment horizontal="left" vertical="center" shrinkToFit="1"/>
    </xf>
    <xf numFmtId="0" fontId="13" fillId="0" borderId="0" xfId="5" applyFont="1" applyAlignment="1">
      <alignment horizontal="left" vertical="center" shrinkToFit="1"/>
    </xf>
    <xf numFmtId="49" fontId="13" fillId="0" borderId="0" xfId="2" applyNumberFormat="1" applyFont="1" applyAlignment="1">
      <alignment horizontal="left" vertical="center" shrinkToFit="1"/>
    </xf>
    <xf numFmtId="38" fontId="13" fillId="0" borderId="43" xfId="2" applyNumberFormat="1" applyFont="1" applyBorder="1" applyAlignment="1">
      <alignment horizontal="right" vertical="center" shrinkToFit="1"/>
    </xf>
    <xf numFmtId="41" fontId="13" fillId="0" borderId="43" xfId="2" applyNumberFormat="1" applyFont="1" applyBorder="1" applyAlignment="1">
      <alignment vertical="center" shrinkToFit="1"/>
    </xf>
    <xf numFmtId="0" fontId="13" fillId="0" borderId="10" xfId="2" applyFont="1" applyBorder="1" applyAlignment="1">
      <alignment horizontal="left" vertical="center" shrinkToFit="1"/>
    </xf>
    <xf numFmtId="0" fontId="13" fillId="0" borderId="10" xfId="2" applyFont="1" applyBorder="1" applyAlignment="1">
      <alignment vertical="center" shrinkToFit="1"/>
    </xf>
    <xf numFmtId="0" fontId="12" fillId="0" borderId="0" xfId="2" applyFont="1" applyAlignment="1">
      <alignment horizontal="distributed" vertical="center" shrinkToFit="1"/>
    </xf>
    <xf numFmtId="0" fontId="12" fillId="0" borderId="0" xfId="2" applyFont="1" applyAlignment="1">
      <alignment vertical="center" shrinkToFit="1"/>
    </xf>
    <xf numFmtId="0" fontId="13" fillId="0" borderId="7" xfId="2" applyFont="1" applyBorder="1" applyAlignment="1">
      <alignment horizontal="right" vertical="center" shrinkToFit="1"/>
    </xf>
    <xf numFmtId="41" fontId="13" fillId="0" borderId="8" xfId="2" applyNumberFormat="1" applyFont="1" applyBorder="1" applyAlignment="1">
      <alignment horizontal="center" vertical="center" shrinkToFit="1"/>
    </xf>
    <xf numFmtId="177" fontId="13" fillId="0" borderId="10" xfId="5" applyNumberFormat="1" applyFont="1" applyBorder="1" applyAlignment="1">
      <alignment horizontal="left" vertical="center" shrinkToFit="1"/>
    </xf>
    <xf numFmtId="0" fontId="13" fillId="0" borderId="0" xfId="2" applyFont="1" applyAlignment="1">
      <alignment horizontal="center" vertical="center" shrinkToFit="1"/>
    </xf>
    <xf numFmtId="0" fontId="13" fillId="0" borderId="21" xfId="2" applyFont="1" applyBorder="1" applyAlignment="1">
      <alignment horizontal="right" vertical="center" shrinkToFit="1"/>
    </xf>
    <xf numFmtId="0" fontId="13" fillId="0" borderId="0" xfId="2" applyFont="1" applyAlignment="1">
      <alignment horizontal="left" vertical="center" wrapText="1" shrinkToFit="1"/>
    </xf>
    <xf numFmtId="0" fontId="13" fillId="0" borderId="32" xfId="2" applyFont="1" applyBorder="1" applyAlignment="1" applyProtection="1">
      <alignment horizontal="right" vertical="center" shrinkToFit="1"/>
      <protection locked="0"/>
    </xf>
    <xf numFmtId="0" fontId="13" fillId="0" borderId="7" xfId="2" applyFont="1" applyBorder="1" applyAlignment="1" applyProtection="1">
      <alignment horizontal="right" vertical="center" shrinkToFit="1"/>
      <protection locked="0"/>
    </xf>
    <xf numFmtId="58" fontId="13" fillId="0" borderId="0" xfId="2" applyNumberFormat="1" applyFont="1" applyAlignment="1">
      <alignment shrinkToFit="1"/>
    </xf>
    <xf numFmtId="58" fontId="13" fillId="0" borderId="0" xfId="2" applyNumberFormat="1" applyFont="1" applyAlignment="1">
      <alignment horizontal="distributed" shrinkToFit="1"/>
    </xf>
    <xf numFmtId="177" fontId="13" fillId="0" borderId="0" xfId="5" applyNumberFormat="1" applyFont="1" applyAlignment="1">
      <alignment horizontal="distributed" vertical="center" shrinkToFit="1"/>
    </xf>
    <xf numFmtId="177" fontId="13" fillId="0" borderId="10" xfId="5" applyNumberFormat="1" applyFont="1" applyBorder="1" applyAlignment="1">
      <alignment horizontal="distributed" vertical="center" shrinkToFit="1"/>
    </xf>
    <xf numFmtId="0" fontId="13" fillId="0" borderId="39" xfId="2" applyFont="1" applyBorder="1" applyAlignment="1" applyProtection="1">
      <alignment horizontal="left" vertical="center" shrinkToFit="1"/>
      <protection locked="0"/>
    </xf>
    <xf numFmtId="0" fontId="13" fillId="0" borderId="0" xfId="2" applyFont="1" applyAlignment="1" applyProtection="1">
      <alignment horizontal="distributed" shrinkToFit="1"/>
      <protection locked="0"/>
    </xf>
    <xf numFmtId="0" fontId="13" fillId="0" borderId="0" xfId="2" applyFont="1" applyAlignment="1">
      <alignment horizontal="distributed" shrinkToFit="1"/>
    </xf>
    <xf numFmtId="0" fontId="13" fillId="0" borderId="0" xfId="2" applyFont="1" applyAlignment="1" applyProtection="1">
      <alignment vertical="center" shrinkToFit="1"/>
      <protection locked="0"/>
    </xf>
    <xf numFmtId="0" fontId="13" fillId="0" borderId="0" xfId="2" applyFont="1" applyAlignment="1" applyProtection="1">
      <alignment horizontal="left" vertical="center" shrinkToFit="1"/>
      <protection locked="0"/>
    </xf>
    <xf numFmtId="0" fontId="6" fillId="0" borderId="0" xfId="2" applyFont="1" applyAlignment="1">
      <alignment horizontal="distributed" vertical="center" shrinkToFit="1"/>
    </xf>
    <xf numFmtId="0" fontId="6" fillId="0" borderId="0" xfId="2" applyFont="1" applyAlignment="1">
      <alignment vertical="top" shrinkToFit="1"/>
    </xf>
    <xf numFmtId="56" fontId="6" fillId="0" borderId="0" xfId="2" applyNumberFormat="1" applyFont="1" applyAlignment="1">
      <alignment horizontal="center" vertical="center" shrinkToFit="1"/>
    </xf>
    <xf numFmtId="0" fontId="15" fillId="0" borderId="0" xfId="2" applyFont="1" applyAlignment="1">
      <alignment horizontal="left" vertical="center" shrinkToFit="1"/>
    </xf>
    <xf numFmtId="0" fontId="6" fillId="0" borderId="0" xfId="2" applyFont="1" applyAlignment="1" applyProtection="1">
      <alignment horizontal="center" vertical="top" shrinkToFit="1"/>
      <protection locked="0"/>
    </xf>
    <xf numFmtId="0" fontId="6" fillId="0" borderId="0" xfId="2" applyFont="1" applyAlignment="1" applyProtection="1">
      <alignment vertical="top" shrinkToFit="1"/>
      <protection locked="0"/>
    </xf>
    <xf numFmtId="177" fontId="21" fillId="0" borderId="39" xfId="5" applyNumberFormat="1" applyFont="1" applyBorder="1" applyAlignment="1" applyProtection="1">
      <alignment horizontal="left" vertical="center" shrinkToFit="1"/>
      <protection locked="0"/>
    </xf>
    <xf numFmtId="177" fontId="21" fillId="0" borderId="8" xfId="5" applyNumberFormat="1" applyFont="1" applyBorder="1" applyAlignment="1" applyProtection="1">
      <alignment horizontal="left" vertical="center" shrinkToFit="1"/>
      <protection locked="0"/>
    </xf>
    <xf numFmtId="0" fontId="13" fillId="0" borderId="0" xfId="2" applyFont="1" applyAlignment="1" applyProtection="1">
      <alignment shrinkToFit="1"/>
      <protection locked="0"/>
    </xf>
    <xf numFmtId="0" fontId="13" fillId="0" borderId="0" xfId="2" applyFont="1" applyAlignment="1">
      <alignment vertical="center" wrapText="1" shrinkToFit="1"/>
    </xf>
    <xf numFmtId="0" fontId="13" fillId="0" borderId="0" xfId="2" applyFont="1" applyAlignment="1">
      <alignment shrinkToFit="1"/>
    </xf>
    <xf numFmtId="58" fontId="13" fillId="0" borderId="4" xfId="2" applyNumberFormat="1" applyFont="1" applyBorder="1" applyAlignment="1">
      <alignment horizontal="center" vertical="center" shrinkToFit="1"/>
    </xf>
    <xf numFmtId="58" fontId="13" fillId="0" borderId="0" xfId="2" applyNumberFormat="1" applyFont="1" applyAlignment="1">
      <alignment horizontal="left" vertical="top" shrinkToFit="1"/>
    </xf>
    <xf numFmtId="0" fontId="9" fillId="0" borderId="26" xfId="11" applyFont="1" applyBorder="1" applyAlignment="1">
      <alignment horizontal="distributed" vertical="center" wrapText="1"/>
    </xf>
    <xf numFmtId="0" fontId="9" fillId="0" borderId="105" xfId="11" applyFont="1" applyBorder="1" applyAlignment="1">
      <alignment horizontal="distributed" vertical="center"/>
    </xf>
    <xf numFmtId="0" fontId="9" fillId="0" borderId="109" xfId="11" applyFont="1" applyBorder="1" applyAlignment="1">
      <alignment vertical="center" shrinkToFit="1"/>
    </xf>
    <xf numFmtId="0" fontId="9" fillId="2" borderId="110" xfId="11" applyFont="1" applyFill="1" applyBorder="1" applyAlignment="1" applyProtection="1">
      <alignment vertical="center" shrinkToFit="1"/>
      <protection locked="0"/>
    </xf>
    <xf numFmtId="0" fontId="6" fillId="0" borderId="0" xfId="2" applyFont="1" applyAlignment="1">
      <alignment horizontal="center" vertical="top" shrinkToFit="1"/>
    </xf>
    <xf numFmtId="0" fontId="6" fillId="0" borderId="57" xfId="2" applyFont="1" applyBorder="1" applyAlignment="1">
      <alignment horizontal="center" vertical="center"/>
    </xf>
    <xf numFmtId="0" fontId="6" fillId="0" borderId="58" xfId="2" applyFont="1" applyBorder="1" applyAlignment="1">
      <alignment horizontal="center" vertical="center"/>
    </xf>
    <xf numFmtId="0" fontId="6" fillId="0" borderId="18" xfId="2" applyFont="1" applyBorder="1" applyAlignment="1">
      <alignment horizontal="left" vertical="center" shrinkToFit="1"/>
    </xf>
    <xf numFmtId="0" fontId="16" fillId="0" borderId="0" xfId="2" applyFont="1" applyAlignment="1">
      <alignment vertical="center"/>
    </xf>
    <xf numFmtId="0" fontId="9" fillId="0" borderId="0" xfId="2" applyFont="1" applyAlignment="1">
      <alignment horizontal="left" vertical="center"/>
    </xf>
    <xf numFmtId="177" fontId="9" fillId="0" borderId="0" xfId="5" applyNumberFormat="1" applyFont="1" applyAlignment="1">
      <alignment horizontal="left" vertical="center"/>
    </xf>
    <xf numFmtId="177" fontId="9" fillId="0" borderId="0" xfId="2" applyNumberFormat="1" applyFont="1" applyAlignment="1">
      <alignment horizontal="left" vertical="center"/>
    </xf>
    <xf numFmtId="0" fontId="9" fillId="0" borderId="0" xfId="5" applyFont="1" applyAlignment="1">
      <alignment horizontal="left" vertical="center"/>
    </xf>
    <xf numFmtId="0" fontId="27" fillId="0" borderId="0" xfId="2" applyFont="1" applyAlignment="1">
      <alignment horizontal="left" vertical="center"/>
    </xf>
    <xf numFmtId="0" fontId="8" fillId="0" borderId="0" xfId="2" applyFont="1" applyAlignment="1">
      <alignment horizontal="left" vertical="center"/>
    </xf>
    <xf numFmtId="0" fontId="8" fillId="0" borderId="0" xfId="2" applyFont="1" applyAlignment="1">
      <alignment horizontal="left" vertical="top"/>
    </xf>
    <xf numFmtId="177" fontId="8" fillId="0" borderId="0" xfId="5" applyNumberFormat="1" applyFont="1" applyAlignment="1">
      <alignment horizontal="left" vertical="center"/>
    </xf>
    <xf numFmtId="177" fontId="8" fillId="0" borderId="0" xfId="2" applyNumberFormat="1" applyFont="1" applyAlignment="1">
      <alignment horizontal="left" vertical="center"/>
    </xf>
    <xf numFmtId="0" fontId="9" fillId="0" borderId="0" xfId="2" applyFont="1" applyAlignment="1">
      <alignment horizontal="left" vertical="center" shrinkToFit="1"/>
    </xf>
    <xf numFmtId="0" fontId="28" fillId="0" borderId="0" xfId="2" applyFont="1" applyAlignment="1">
      <alignment horizontal="left" vertical="center" shrinkToFit="1"/>
    </xf>
    <xf numFmtId="177" fontId="9" fillId="0" borderId="0" xfId="4" applyNumberFormat="1" applyFont="1" applyAlignment="1">
      <alignment horizontal="left" vertical="center" shrinkToFit="1"/>
    </xf>
    <xf numFmtId="0" fontId="29" fillId="0" borderId="0" xfId="2" applyFont="1" applyAlignment="1">
      <alignment horizontal="left" vertical="center" shrinkToFit="1"/>
    </xf>
    <xf numFmtId="0" fontId="29" fillId="0" borderId="0" xfId="2" applyFont="1" applyAlignment="1">
      <alignment horizontal="left" vertical="center"/>
    </xf>
    <xf numFmtId="0" fontId="28" fillId="0" borderId="0" xfId="4" applyFont="1" applyAlignment="1">
      <alignment horizontal="left" vertical="center" shrinkToFit="1"/>
    </xf>
    <xf numFmtId="0" fontId="28" fillId="0" borderId="0" xfId="2" applyFont="1" applyAlignment="1">
      <alignment vertical="center" shrinkToFit="1"/>
    </xf>
    <xf numFmtId="0" fontId="30" fillId="0" borderId="0" xfId="2" applyFont="1" applyAlignment="1">
      <alignment vertical="center" shrinkToFit="1"/>
    </xf>
    <xf numFmtId="0" fontId="8" fillId="0" borderId="0" xfId="2" applyFont="1" applyAlignment="1">
      <alignment horizontal="left" vertical="center" shrinkToFit="1"/>
    </xf>
    <xf numFmtId="0" fontId="27" fillId="0" borderId="0" xfId="2" applyFont="1" applyAlignment="1">
      <alignment horizontal="left" vertical="center" shrinkToFit="1"/>
    </xf>
    <xf numFmtId="177" fontId="8" fillId="0" borderId="0" xfId="4" applyNumberFormat="1" applyFont="1" applyAlignment="1">
      <alignment horizontal="left" vertical="center" shrinkToFit="1"/>
    </xf>
    <xf numFmtId="0" fontId="31" fillId="0" borderId="0" xfId="0" applyFont="1" applyAlignment="1">
      <alignment vertical="center" wrapText="1"/>
    </xf>
    <xf numFmtId="0" fontId="31" fillId="0" borderId="99" xfId="0" applyFont="1" applyBorder="1" applyAlignment="1">
      <alignment horizontal="center" vertical="center"/>
    </xf>
    <xf numFmtId="0" fontId="31" fillId="0" borderId="99" xfId="0" applyFont="1" applyBorder="1" applyAlignment="1">
      <alignment horizontal="center" vertical="center" wrapText="1"/>
    </xf>
    <xf numFmtId="0" fontId="31" fillId="0" borderId="5" xfId="0" applyFont="1" applyBorder="1" applyAlignment="1">
      <alignment horizontal="center" vertical="center"/>
    </xf>
    <xf numFmtId="0" fontId="31" fillId="0" borderId="5" xfId="0" applyFont="1" applyBorder="1" applyAlignment="1">
      <alignment vertical="center" wrapText="1"/>
    </xf>
    <xf numFmtId="0" fontId="26" fillId="0" borderId="0" xfId="16" applyFont="1">
      <alignment vertical="center"/>
    </xf>
    <xf numFmtId="0" fontId="31" fillId="0" borderId="1" xfId="0" applyFont="1" applyBorder="1" applyAlignment="1">
      <alignment horizontal="center" vertical="center"/>
    </xf>
    <xf numFmtId="0" fontId="31" fillId="0" borderId="1" xfId="0" applyFont="1" applyBorder="1" applyAlignment="1">
      <alignment vertical="center" wrapText="1"/>
    </xf>
    <xf numFmtId="0" fontId="26" fillId="0" borderId="1" xfId="16" applyFont="1" applyBorder="1" applyAlignment="1">
      <alignment vertical="center" wrapText="1"/>
    </xf>
    <xf numFmtId="0" fontId="26" fillId="0" borderId="0" xfId="16" applyFont="1" applyAlignment="1">
      <alignment vertical="center" wrapText="1"/>
    </xf>
    <xf numFmtId="0" fontId="31" fillId="0" borderId="0" xfId="0" applyFont="1">
      <alignment vertical="center"/>
    </xf>
    <xf numFmtId="49" fontId="17" fillId="0" borderId="0" xfId="2" applyNumberFormat="1" applyFont="1" applyAlignment="1">
      <alignment horizontal="left"/>
    </xf>
    <xf numFmtId="49" fontId="17" fillId="0" borderId="0" xfId="2" applyNumberFormat="1" applyFont="1" applyAlignment="1">
      <alignment horizontal="left" vertical="center"/>
    </xf>
    <xf numFmtId="0" fontId="32" fillId="0" borderId="0" xfId="0" applyFont="1">
      <alignment vertical="center"/>
    </xf>
    <xf numFmtId="0" fontId="20" fillId="0" borderId="1" xfId="16" applyBorder="1" applyAlignment="1">
      <alignment vertical="center" wrapText="1"/>
    </xf>
    <xf numFmtId="49" fontId="17" fillId="0" borderId="0" xfId="2" applyNumberFormat="1" applyFont="1" applyAlignment="1">
      <alignment horizontal="left" vertical="top"/>
    </xf>
    <xf numFmtId="49" fontId="9" fillId="0" borderId="0" xfId="2" applyNumberFormat="1" applyFont="1" applyAlignment="1">
      <alignment horizontal="left" vertical="center" shrinkToFit="1"/>
    </xf>
    <xf numFmtId="49" fontId="29" fillId="0" borderId="0" xfId="2" applyNumberFormat="1" applyFont="1" applyAlignment="1">
      <alignment horizontal="left" vertical="center" shrinkToFit="1"/>
    </xf>
    <xf numFmtId="49" fontId="13" fillId="0" borderId="0" xfId="2" applyNumberFormat="1" applyFont="1" applyAlignment="1">
      <alignment horizontal="right" vertical="center" shrinkToFit="1"/>
    </xf>
    <xf numFmtId="49" fontId="9" fillId="0" borderId="0" xfId="4" applyNumberFormat="1" applyFont="1" applyAlignment="1">
      <alignment horizontal="left" vertical="center" shrinkToFit="1"/>
    </xf>
    <xf numFmtId="49" fontId="9" fillId="0" borderId="0" xfId="2" applyNumberFormat="1" applyFont="1" applyAlignment="1">
      <alignment horizontal="left" vertical="center"/>
    </xf>
    <xf numFmtId="49" fontId="13" fillId="0" borderId="3" xfId="2" applyNumberFormat="1" applyFont="1" applyBorder="1" applyAlignment="1">
      <alignment vertical="center" shrinkToFit="1"/>
    </xf>
    <xf numFmtId="49" fontId="13" fillId="0" borderId="4" xfId="2" applyNumberFormat="1" applyFont="1" applyBorder="1" applyAlignment="1">
      <alignment vertical="center" shrinkToFit="1"/>
    </xf>
    <xf numFmtId="0" fontId="13" fillId="0" borderId="9" xfId="2" applyFont="1" applyBorder="1" applyAlignment="1">
      <alignment horizontal="left" vertical="center" shrinkToFit="1"/>
    </xf>
    <xf numFmtId="0" fontId="13" fillId="0" borderId="9" xfId="2" applyFont="1" applyBorder="1" applyAlignment="1" applyProtection="1">
      <alignment horizontal="left" vertical="center" shrinkToFit="1"/>
      <protection locked="0"/>
    </xf>
    <xf numFmtId="0" fontId="13" fillId="0" borderId="4" xfId="2" applyFont="1" applyBorder="1" applyAlignment="1">
      <alignment horizontal="left" vertical="center" shrinkToFit="1"/>
    </xf>
    <xf numFmtId="49" fontId="13" fillId="0" borderId="0" xfId="5" applyNumberFormat="1" applyFont="1" applyAlignment="1">
      <alignment horizontal="left" vertical="center" shrinkToFit="1"/>
    </xf>
    <xf numFmtId="49" fontId="9" fillId="0" borderId="0" xfId="5" applyNumberFormat="1" applyFont="1" applyAlignment="1">
      <alignment horizontal="left" vertical="center" shrinkToFit="1"/>
    </xf>
    <xf numFmtId="49" fontId="25" fillId="0" borderId="0" xfId="16" applyNumberFormat="1" applyFont="1" applyFill="1" applyBorder="1" applyAlignment="1">
      <alignment vertical="center" shrinkToFit="1"/>
    </xf>
    <xf numFmtId="0" fontId="6" fillId="0" borderId="0" xfId="2" applyFont="1" applyAlignment="1">
      <alignment horizontal="right" vertical="top" shrinkToFit="1"/>
    </xf>
    <xf numFmtId="42" fontId="6" fillId="0" borderId="0" xfId="2" applyNumberFormat="1" applyFont="1" applyAlignment="1">
      <alignment horizontal="center" vertical="top" shrinkToFit="1"/>
    </xf>
    <xf numFmtId="0" fontId="13" fillId="0" borderId="0" xfId="2" applyFont="1" applyAlignment="1">
      <alignment horizontal="left" vertical="center" wrapText="1"/>
    </xf>
    <xf numFmtId="49" fontId="7" fillId="0" borderId="0" xfId="2" applyNumberFormat="1" applyFont="1" applyAlignment="1">
      <alignment horizontal="left" vertical="center" shrinkToFit="1"/>
    </xf>
    <xf numFmtId="49" fontId="6" fillId="0" borderId="0" xfId="2" applyNumberFormat="1" applyFont="1" applyAlignment="1">
      <alignment horizontal="left" vertical="center" shrinkToFit="1"/>
    </xf>
    <xf numFmtId="49" fontId="6" fillId="0" borderId="21" xfId="2" applyNumberFormat="1" applyFont="1" applyBorder="1" applyAlignment="1">
      <alignment horizontal="left" vertical="center" shrinkToFit="1"/>
    </xf>
    <xf numFmtId="49" fontId="6" fillId="0" borderId="0" xfId="2" applyNumberFormat="1" applyFont="1" applyAlignment="1">
      <alignment horizontal="distributed" vertical="center" shrinkToFit="1"/>
    </xf>
    <xf numFmtId="49" fontId="6" fillId="0" borderId="7" xfId="5" applyNumberFormat="1" applyFont="1" applyBorder="1" applyAlignment="1">
      <alignment horizontal="left" vertical="center" shrinkToFit="1"/>
    </xf>
    <xf numFmtId="49" fontId="6" fillId="0" borderId="10" xfId="5" applyNumberFormat="1" applyFont="1" applyBorder="1" applyAlignment="1">
      <alignment horizontal="distributed" vertical="center" shrinkToFit="1"/>
    </xf>
    <xf numFmtId="49" fontId="6" fillId="0" borderId="0" xfId="5" applyNumberFormat="1" applyFont="1" applyAlignment="1">
      <alignment horizontal="left" vertical="center" shrinkToFit="1"/>
    </xf>
    <xf numFmtId="49" fontId="32" fillId="0" borderId="0" xfId="2" applyNumberFormat="1" applyFont="1" applyAlignment="1">
      <alignment horizontal="left" vertical="center"/>
    </xf>
    <xf numFmtId="49" fontId="8" fillId="0" borderId="0" xfId="5" applyNumberFormat="1" applyFont="1" applyAlignment="1">
      <alignment horizontal="left" vertical="center" shrinkToFit="1"/>
    </xf>
    <xf numFmtId="49" fontId="8" fillId="0" borderId="0" xfId="2" applyNumberFormat="1" applyFont="1" applyAlignment="1">
      <alignment horizontal="left" vertical="center" shrinkToFit="1"/>
    </xf>
    <xf numFmtId="177" fontId="13" fillId="0" borderId="0" xfId="4" applyNumberFormat="1" applyFont="1" applyAlignment="1">
      <alignment horizontal="left" vertical="center" wrapText="1" shrinkToFit="1"/>
    </xf>
    <xf numFmtId="177" fontId="9" fillId="0" borderId="0" xfId="4" applyNumberFormat="1" applyFont="1" applyAlignment="1">
      <alignment horizontal="left" vertical="center" wrapText="1" shrinkToFit="1"/>
    </xf>
    <xf numFmtId="0" fontId="9" fillId="0" borderId="0" xfId="2" applyFont="1" applyAlignment="1">
      <alignment horizontal="left" vertical="center" wrapText="1"/>
    </xf>
    <xf numFmtId="0" fontId="13" fillId="0" borderId="0" xfId="2" applyFont="1" applyAlignment="1">
      <alignment horizontal="distributed" vertical="center" wrapText="1" shrinkToFit="1"/>
    </xf>
    <xf numFmtId="49" fontId="17" fillId="0" borderId="0" xfId="2" applyNumberFormat="1" applyFont="1"/>
    <xf numFmtId="57" fontId="37" fillId="0" borderId="0" xfId="0" applyNumberFormat="1" applyFont="1" applyAlignment="1">
      <alignment horizontal="left" vertical="center"/>
    </xf>
    <xf numFmtId="0" fontId="38" fillId="0" borderId="0" xfId="0" applyFont="1" applyAlignment="1">
      <alignment horizontal="center" vertical="center"/>
    </xf>
    <xf numFmtId="0" fontId="38" fillId="0" borderId="0" xfId="0" applyFont="1">
      <alignment vertical="center"/>
    </xf>
    <xf numFmtId="57" fontId="38" fillId="0" borderId="1" xfId="0" applyNumberFormat="1" applyFont="1" applyBorder="1" applyAlignment="1">
      <alignment horizontal="center" vertical="center"/>
    </xf>
    <xf numFmtId="0" fontId="38" fillId="0" borderId="1" xfId="0" applyFont="1" applyBorder="1" applyAlignment="1">
      <alignment horizontal="center" vertical="center"/>
    </xf>
    <xf numFmtId="0" fontId="38" fillId="0" borderId="1" xfId="0" applyFont="1" applyBorder="1">
      <alignment vertical="center"/>
    </xf>
    <xf numFmtId="57" fontId="38" fillId="0" borderId="2" xfId="0" applyNumberFormat="1" applyFont="1" applyBorder="1" applyAlignment="1">
      <alignment horizontal="center" vertical="center"/>
    </xf>
    <xf numFmtId="0" fontId="38" fillId="0" borderId="2" xfId="0" applyFont="1" applyBorder="1" applyAlignment="1">
      <alignment horizontal="center" vertical="center"/>
    </xf>
    <xf numFmtId="0" fontId="9" fillId="0" borderId="97" xfId="11" applyFont="1" applyBorder="1" applyAlignment="1">
      <alignment vertical="center" wrapText="1" shrinkToFit="1"/>
    </xf>
    <xf numFmtId="0" fontId="9" fillId="0" borderId="9" xfId="11" applyFont="1" applyBorder="1" applyAlignment="1">
      <alignment vertical="center" wrapText="1" shrinkToFit="1"/>
    </xf>
    <xf numFmtId="0" fontId="9" fillId="0" borderId="21" xfId="11" applyFont="1" applyBorder="1" applyAlignment="1">
      <alignment horizontal="distributed" vertical="center"/>
    </xf>
    <xf numFmtId="0" fontId="9" fillId="2" borderId="29" xfId="11" applyFont="1" applyFill="1" applyBorder="1" applyAlignment="1" applyProtection="1">
      <alignment vertical="center" shrinkToFit="1"/>
      <protection locked="0"/>
    </xf>
    <xf numFmtId="0" fontId="9" fillId="0" borderId="23" xfId="11" applyFont="1" applyBorder="1" applyAlignment="1">
      <alignment horizontal="distributed" vertical="center" wrapText="1"/>
    </xf>
    <xf numFmtId="0" fontId="9" fillId="0" borderId="32" xfId="11" applyFont="1" applyBorder="1" applyAlignment="1">
      <alignment horizontal="distributed" vertical="center"/>
    </xf>
    <xf numFmtId="0" fontId="9" fillId="0" borderId="113" xfId="11" applyFont="1" applyBorder="1" applyAlignment="1">
      <alignment horizontal="distributed" vertical="center" wrapText="1"/>
    </xf>
    <xf numFmtId="0" fontId="9" fillId="0" borderId="13" xfId="11" applyFont="1" applyBorder="1" applyAlignment="1">
      <alignment horizontal="distributed" vertical="center"/>
    </xf>
    <xf numFmtId="0" fontId="9" fillId="0" borderId="14" xfId="11" applyFont="1" applyBorder="1" applyAlignment="1">
      <alignment vertical="center" shrinkToFit="1"/>
    </xf>
    <xf numFmtId="0" fontId="9" fillId="2" borderId="114" xfId="11" applyFont="1" applyFill="1" applyBorder="1" applyAlignment="1" applyProtection="1">
      <alignment vertical="center" shrinkToFit="1"/>
      <protection locked="0"/>
    </xf>
    <xf numFmtId="0" fontId="9" fillId="3" borderId="0" xfId="11" applyFont="1" applyFill="1" applyAlignment="1">
      <alignment vertical="center"/>
    </xf>
    <xf numFmtId="49" fontId="39" fillId="0" borderId="0" xfId="2" applyNumberFormat="1" applyFont="1" applyAlignment="1">
      <alignment vertical="top"/>
    </xf>
    <xf numFmtId="49" fontId="32" fillId="0" borderId="0" xfId="2" applyNumberFormat="1" applyFont="1" applyAlignment="1">
      <alignment vertical="top"/>
    </xf>
    <xf numFmtId="49" fontId="32" fillId="0" borderId="0" xfId="2" applyNumberFormat="1" applyFont="1" applyAlignment="1">
      <alignment horizontal="left"/>
    </xf>
    <xf numFmtId="0" fontId="23" fillId="0" borderId="0" xfId="2" applyFont="1" applyAlignment="1">
      <alignment horizontal="right" vertical="center" indent="1" shrinkToFit="1"/>
    </xf>
    <xf numFmtId="49" fontId="35" fillId="0" borderId="0" xfId="2" applyNumberFormat="1" applyFont="1" applyAlignment="1">
      <alignment horizontal="left" wrapText="1"/>
    </xf>
    <xf numFmtId="49" fontId="40" fillId="0" borderId="0" xfId="2" applyNumberFormat="1" applyFont="1" applyAlignment="1">
      <alignment horizontal="left" wrapText="1"/>
    </xf>
    <xf numFmtId="42" fontId="23" fillId="0" borderId="0" xfId="2" applyNumberFormat="1" applyFont="1" applyAlignment="1">
      <alignment horizontal="center" vertical="top" shrinkToFit="1"/>
    </xf>
    <xf numFmtId="58" fontId="23" fillId="0" borderId="0" xfId="2" applyNumberFormat="1" applyFont="1" applyAlignment="1">
      <alignment horizontal="left" vertical="center" shrinkToFit="1"/>
    </xf>
    <xf numFmtId="58" fontId="23" fillId="0" borderId="0" xfId="2" applyNumberFormat="1" applyFont="1" applyAlignment="1">
      <alignment horizontal="center" vertical="center" shrinkToFit="1"/>
    </xf>
    <xf numFmtId="41" fontId="23" fillId="0" borderId="0" xfId="2" applyNumberFormat="1" applyFont="1" applyAlignment="1">
      <alignment horizontal="center" vertical="center" shrinkToFit="1"/>
    </xf>
    <xf numFmtId="0" fontId="9" fillId="0" borderId="0" xfId="11" applyFont="1" applyAlignment="1">
      <alignment vertical="center" wrapText="1" shrinkToFit="1"/>
    </xf>
    <xf numFmtId="0" fontId="13" fillId="0" borderId="0" xfId="2" applyFont="1" applyAlignment="1" applyProtection="1">
      <alignment horizontal="right" vertical="center" indent="1"/>
      <protection locked="0"/>
    </xf>
    <xf numFmtId="58" fontId="13" fillId="0" borderId="0" xfId="3" applyNumberFormat="1" applyFont="1" applyAlignment="1">
      <alignment vertical="center" shrinkToFit="1"/>
    </xf>
    <xf numFmtId="0" fontId="6" fillId="0" borderId="0" xfId="2" applyFont="1" applyAlignment="1">
      <alignment vertical="center"/>
    </xf>
    <xf numFmtId="0" fontId="21" fillId="0" borderId="0" xfId="2" applyFont="1" applyAlignment="1">
      <alignment vertical="center" shrinkToFit="1"/>
    </xf>
    <xf numFmtId="0" fontId="21" fillId="0" borderId="0" xfId="2" applyFont="1" applyAlignment="1">
      <alignment horizontal="left" vertical="center" shrinkToFit="1"/>
    </xf>
    <xf numFmtId="0" fontId="31" fillId="0" borderId="118" xfId="0" applyFont="1" applyBorder="1" applyAlignment="1">
      <alignment horizontal="center" vertical="center"/>
    </xf>
    <xf numFmtId="0" fontId="31" fillId="0" borderId="118" xfId="0" applyFont="1" applyBorder="1" applyAlignment="1">
      <alignment vertical="center" wrapText="1"/>
    </xf>
    <xf numFmtId="0" fontId="41" fillId="0" borderId="118" xfId="16" applyFont="1" applyBorder="1" applyAlignment="1">
      <alignment vertical="center" wrapText="1"/>
    </xf>
    <xf numFmtId="0" fontId="42" fillId="0" borderId="118" xfId="16" applyFont="1" applyBorder="1" applyAlignment="1">
      <alignment vertical="center" wrapText="1"/>
    </xf>
    <xf numFmtId="49" fontId="39" fillId="0" borderId="0" xfId="2" applyNumberFormat="1" applyFont="1" applyAlignment="1">
      <alignment horizontal="left" vertical="top"/>
    </xf>
    <xf numFmtId="0" fontId="9" fillId="0" borderId="106" xfId="11" applyFont="1" applyBorder="1" applyAlignment="1" applyProtection="1">
      <alignment horizontal="left" vertical="center" shrinkToFit="1"/>
      <protection locked="0"/>
    </xf>
    <xf numFmtId="0" fontId="9" fillId="0" borderId="107" xfId="11" applyFont="1" applyBorder="1" applyAlignment="1" applyProtection="1">
      <alignment horizontal="left" vertical="center" shrinkToFit="1"/>
      <protection locked="0"/>
    </xf>
    <xf numFmtId="0" fontId="9" fillId="0" borderId="108" xfId="11" applyFont="1" applyBorder="1" applyAlignment="1" applyProtection="1">
      <alignment horizontal="left" vertical="center" shrinkToFit="1"/>
      <protection locked="0"/>
    </xf>
    <xf numFmtId="42" fontId="9" fillId="0" borderId="77" xfId="11" applyNumberFormat="1" applyFont="1" applyBorder="1" applyAlignment="1" applyProtection="1">
      <alignment horizontal="left" vertical="center" shrinkToFit="1"/>
      <protection locked="0"/>
    </xf>
    <xf numFmtId="42" fontId="9" fillId="0" borderId="78" xfId="11" applyNumberFormat="1" applyFont="1" applyBorder="1" applyAlignment="1" applyProtection="1">
      <alignment horizontal="left" vertical="center" shrinkToFit="1"/>
      <protection locked="0"/>
    </xf>
    <xf numFmtId="42" fontId="9" fillId="0" borderId="79" xfId="11" applyNumberFormat="1" applyFont="1" applyBorder="1" applyAlignment="1" applyProtection="1">
      <alignment horizontal="left" vertical="center" shrinkToFit="1"/>
      <protection locked="0"/>
    </xf>
    <xf numFmtId="42" fontId="9" fillId="0" borderId="74" xfId="11" applyNumberFormat="1" applyFont="1" applyBorder="1" applyAlignment="1" applyProtection="1">
      <alignment horizontal="left" vertical="center" shrinkToFit="1"/>
      <protection locked="0"/>
    </xf>
    <xf numFmtId="42" fontId="9" fillId="0" borderId="75" xfId="11" applyNumberFormat="1" applyFont="1" applyBorder="1" applyAlignment="1" applyProtection="1">
      <alignment horizontal="left" vertical="center" shrinkToFit="1"/>
      <protection locked="0"/>
    </xf>
    <xf numFmtId="42" fontId="9" fillId="0" borderId="76" xfId="11" applyNumberFormat="1" applyFont="1" applyBorder="1" applyAlignment="1" applyProtection="1">
      <alignment horizontal="left" vertical="center" shrinkToFit="1"/>
      <protection locked="0"/>
    </xf>
    <xf numFmtId="42" fontId="9" fillId="0" borderId="60" xfId="11" applyNumberFormat="1" applyFont="1" applyBorder="1" applyAlignment="1" applyProtection="1">
      <alignment horizontal="left" vertical="center" shrinkToFit="1"/>
      <protection locked="0"/>
    </xf>
    <xf numFmtId="42" fontId="9" fillId="0" borderId="61" xfId="11" applyNumberFormat="1" applyFont="1" applyBorder="1" applyAlignment="1" applyProtection="1">
      <alignment horizontal="left" vertical="center" shrinkToFit="1"/>
      <protection locked="0"/>
    </xf>
    <xf numFmtId="42" fontId="9" fillId="0" borderId="62" xfId="11" applyNumberFormat="1" applyFont="1" applyBorder="1" applyAlignment="1" applyProtection="1">
      <alignment horizontal="left" vertical="center" shrinkToFit="1"/>
      <protection locked="0"/>
    </xf>
    <xf numFmtId="0" fontId="9" fillId="0" borderId="48" xfId="11" applyFont="1" applyBorder="1" applyAlignment="1" applyProtection="1">
      <alignment horizontal="left" vertical="center" shrinkToFit="1"/>
      <protection locked="0"/>
    </xf>
    <xf numFmtId="0" fontId="9" fillId="0" borderId="45" xfId="11" applyFont="1" applyBorder="1" applyAlignment="1" applyProtection="1">
      <alignment horizontal="left" vertical="center" shrinkToFit="1"/>
      <protection locked="0"/>
    </xf>
    <xf numFmtId="0" fontId="9" fillId="0" borderId="49" xfId="11" applyFont="1" applyBorder="1" applyAlignment="1" applyProtection="1">
      <alignment horizontal="left" vertical="center" shrinkToFit="1"/>
      <protection locked="0"/>
    </xf>
    <xf numFmtId="42" fontId="9" fillId="0" borderId="56" xfId="11" applyNumberFormat="1" applyFont="1" applyBorder="1" applyAlignment="1" applyProtection="1">
      <alignment horizontal="left" vertical="center" shrinkToFit="1"/>
      <protection locked="0"/>
    </xf>
    <xf numFmtId="42" fontId="9" fillId="0" borderId="6" xfId="11" applyNumberFormat="1" applyFont="1" applyBorder="1" applyAlignment="1" applyProtection="1">
      <alignment horizontal="left" vertical="center" shrinkToFit="1"/>
      <protection locked="0"/>
    </xf>
    <xf numFmtId="42" fontId="9" fillId="0" borderId="73" xfId="11" applyNumberFormat="1" applyFont="1" applyBorder="1" applyAlignment="1" applyProtection="1">
      <alignment horizontal="left" vertical="center" shrinkToFit="1"/>
      <protection locked="0"/>
    </xf>
    <xf numFmtId="0" fontId="9" fillId="0" borderId="83" xfId="11" applyFont="1" applyBorder="1" applyAlignment="1" applyProtection="1">
      <alignment horizontal="left" vertical="center" shrinkToFit="1"/>
      <protection locked="0"/>
    </xf>
    <xf numFmtId="0" fontId="9" fillId="0" borderId="84" xfId="11" applyFont="1" applyBorder="1" applyAlignment="1" applyProtection="1">
      <alignment horizontal="left" vertical="center" shrinkToFit="1"/>
      <protection locked="0"/>
    </xf>
    <xf numFmtId="0" fontId="9" fillId="0" borderId="85" xfId="11" applyFont="1" applyBorder="1" applyAlignment="1" applyProtection="1">
      <alignment horizontal="left" vertical="center" shrinkToFit="1"/>
      <protection locked="0"/>
    </xf>
    <xf numFmtId="0" fontId="9" fillId="0" borderId="80" xfId="11" applyFont="1" applyBorder="1" applyAlignment="1" applyProtection="1">
      <alignment horizontal="left" vertical="center" shrinkToFit="1"/>
      <protection locked="0"/>
    </xf>
    <xf numFmtId="0" fontId="9" fillId="0" borderId="81" xfId="11" applyFont="1" applyBorder="1" applyAlignment="1" applyProtection="1">
      <alignment horizontal="left" vertical="center" shrinkToFit="1"/>
      <protection locked="0"/>
    </xf>
    <xf numFmtId="0" fontId="9" fillId="0" borderId="82" xfId="11" applyFont="1" applyBorder="1" applyAlignment="1" applyProtection="1">
      <alignment horizontal="left" vertical="center" shrinkToFit="1"/>
      <protection locked="0"/>
    </xf>
    <xf numFmtId="0" fontId="9" fillId="0" borderId="52" xfId="11" applyFont="1" applyBorder="1" applyAlignment="1" applyProtection="1">
      <alignment horizontal="left" vertical="center" wrapText="1"/>
      <protection locked="0"/>
    </xf>
    <xf numFmtId="0" fontId="9" fillId="0" borderId="5" xfId="11" applyFont="1" applyBorder="1" applyAlignment="1" applyProtection="1">
      <alignment horizontal="left" vertical="center" wrapText="1"/>
      <protection locked="0"/>
    </xf>
    <xf numFmtId="0" fontId="9" fillId="0" borderId="53" xfId="11" applyFont="1" applyBorder="1" applyAlignment="1" applyProtection="1">
      <alignment horizontal="left" vertical="center" wrapText="1"/>
      <protection locked="0"/>
    </xf>
    <xf numFmtId="0" fontId="9" fillId="0" borderId="74" xfId="11" applyFont="1" applyBorder="1" applyAlignment="1" applyProtection="1">
      <alignment horizontal="left" vertical="center" shrinkToFit="1"/>
      <protection locked="0"/>
    </xf>
    <xf numFmtId="0" fontId="9" fillId="0" borderId="75" xfId="11" applyFont="1" applyBorder="1" applyAlignment="1" applyProtection="1">
      <alignment horizontal="left" vertical="center" shrinkToFit="1"/>
      <protection locked="0"/>
    </xf>
    <xf numFmtId="0" fontId="9" fillId="0" borderId="76" xfId="11" applyFont="1" applyBorder="1" applyAlignment="1" applyProtection="1">
      <alignment horizontal="left" vertical="center" shrinkToFit="1"/>
      <protection locked="0"/>
    </xf>
    <xf numFmtId="0" fontId="9" fillId="0" borderId="50" xfId="11" applyFont="1" applyBorder="1" applyAlignment="1" applyProtection="1">
      <alignment horizontal="left" vertical="center" wrapText="1" shrinkToFit="1"/>
      <protection locked="0"/>
    </xf>
    <xf numFmtId="0" fontId="9" fillId="0" borderId="1" xfId="11" applyFont="1" applyBorder="1" applyAlignment="1" applyProtection="1">
      <alignment horizontal="left" vertical="center" wrapText="1" shrinkToFit="1"/>
      <protection locked="0"/>
    </xf>
    <xf numFmtId="0" fontId="9" fillId="0" borderId="51" xfId="11" applyFont="1" applyBorder="1" applyAlignment="1" applyProtection="1">
      <alignment horizontal="left" vertical="center" wrapText="1" shrinkToFit="1"/>
      <protection locked="0"/>
    </xf>
    <xf numFmtId="0" fontId="9" fillId="0" borderId="50" xfId="11" applyFont="1" applyBorder="1" applyAlignment="1" applyProtection="1">
      <alignment horizontal="left" vertical="center" shrinkToFit="1"/>
      <protection locked="0"/>
    </xf>
    <xf numFmtId="0" fontId="9" fillId="0" borderId="1" xfId="11" applyFont="1" applyBorder="1" applyAlignment="1" applyProtection="1">
      <alignment horizontal="left" vertical="center" shrinkToFit="1"/>
      <protection locked="0"/>
    </xf>
    <xf numFmtId="0" fontId="9" fillId="0" borderId="51" xfId="11" applyFont="1" applyBorder="1" applyAlignment="1" applyProtection="1">
      <alignment horizontal="left" vertical="center" shrinkToFit="1"/>
      <protection locked="0"/>
    </xf>
    <xf numFmtId="0" fontId="9" fillId="0" borderId="54" xfId="11" applyFont="1" applyBorder="1" applyAlignment="1" applyProtection="1">
      <alignment horizontal="left" vertical="center" wrapText="1" shrinkToFit="1"/>
      <protection locked="0"/>
    </xf>
    <xf numFmtId="0" fontId="9" fillId="0" borderId="2" xfId="11" applyFont="1" applyBorder="1" applyAlignment="1" applyProtection="1">
      <alignment horizontal="left" vertical="center" wrapText="1" shrinkToFit="1"/>
      <protection locked="0"/>
    </xf>
    <xf numFmtId="0" fontId="9" fillId="0" borderId="55" xfId="11" applyFont="1" applyBorder="1" applyAlignment="1" applyProtection="1">
      <alignment horizontal="left" vertical="center" wrapText="1" shrinkToFit="1"/>
      <protection locked="0"/>
    </xf>
    <xf numFmtId="0" fontId="9" fillId="0" borderId="111" xfId="11" applyFont="1" applyBorder="1" applyAlignment="1" applyProtection="1">
      <alignment horizontal="left" vertical="center" wrapText="1"/>
      <protection locked="0"/>
    </xf>
    <xf numFmtId="0" fontId="9" fillId="0" borderId="9" xfId="11" applyFont="1" applyBorder="1" applyAlignment="1" applyProtection="1">
      <alignment horizontal="left" vertical="center" wrapText="1"/>
      <protection locked="0"/>
    </xf>
    <xf numFmtId="0" fontId="9" fillId="0" borderId="112" xfId="11" applyFont="1" applyBorder="1" applyAlignment="1" applyProtection="1">
      <alignment horizontal="left" vertical="center" wrapText="1"/>
      <protection locked="0"/>
    </xf>
    <xf numFmtId="0" fontId="9" fillId="0" borderId="115" xfId="11" applyFont="1" applyBorder="1" applyAlignment="1" applyProtection="1">
      <alignment horizontal="left" vertical="center" wrapText="1" shrinkToFit="1"/>
      <protection locked="0"/>
    </xf>
    <xf numFmtId="0" fontId="9" fillId="0" borderId="14" xfId="11" applyFont="1" applyBorder="1" applyAlignment="1" applyProtection="1">
      <alignment horizontal="left" vertical="center" wrapText="1" shrinkToFit="1"/>
      <protection locked="0"/>
    </xf>
    <xf numFmtId="0" fontId="9" fillId="0" borderId="116" xfId="11" applyFont="1" applyBorder="1" applyAlignment="1" applyProtection="1">
      <alignment horizontal="left" vertical="center" wrapText="1" shrinkToFit="1"/>
      <protection locked="0"/>
    </xf>
    <xf numFmtId="0" fontId="18" fillId="0" borderId="0" xfId="11" applyFont="1" applyAlignment="1">
      <alignment horizontal="left" vertical="center"/>
    </xf>
    <xf numFmtId="0" fontId="17" fillId="2" borderId="63" xfId="11" applyFont="1" applyFill="1" applyBorder="1" applyAlignment="1">
      <alignment horizontal="distributed" vertical="center"/>
    </xf>
    <xf numFmtId="0" fontId="9" fillId="0" borderId="0" xfId="11" applyFont="1" applyAlignment="1">
      <alignment horizontal="left" vertical="center"/>
    </xf>
    <xf numFmtId="0" fontId="17" fillId="0" borderId="0" xfId="11" applyFont="1" applyAlignment="1">
      <alignment horizontal="left" vertical="center"/>
    </xf>
    <xf numFmtId="0" fontId="31" fillId="0" borderId="0" xfId="0" applyFont="1" applyAlignment="1">
      <alignment horizontal="left" vertical="center"/>
    </xf>
    <xf numFmtId="0" fontId="31" fillId="0" borderId="0" xfId="0" applyFont="1" applyAlignment="1">
      <alignment horizontal="right" vertical="center"/>
    </xf>
    <xf numFmtId="0" fontId="23" fillId="0" borderId="0" xfId="2" applyFont="1" applyAlignment="1" applyProtection="1">
      <alignment horizontal="right" vertical="center" indent="1" shrinkToFit="1"/>
      <protection locked="0"/>
    </xf>
    <xf numFmtId="0" fontId="23" fillId="0" borderId="0" xfId="2" applyFont="1" applyAlignment="1" applyProtection="1">
      <alignment horizontal="left" vertical="top" wrapText="1" shrinkToFit="1"/>
      <protection locked="0"/>
    </xf>
    <xf numFmtId="0" fontId="23" fillId="0" borderId="0" xfId="2" applyFont="1" applyAlignment="1">
      <alignment horizontal="distributed" vertical="top" shrinkToFit="1"/>
    </xf>
    <xf numFmtId="0" fontId="23" fillId="0" borderId="0" xfId="2" applyFont="1" applyAlignment="1">
      <alignment horizontal="distributed" vertical="center" shrinkToFit="1"/>
    </xf>
    <xf numFmtId="0" fontId="23" fillId="0" borderId="0" xfId="2" applyFont="1" applyAlignment="1" applyProtection="1">
      <alignment horizontal="left" vertical="center" wrapText="1" shrinkToFit="1"/>
      <protection locked="0"/>
    </xf>
    <xf numFmtId="0" fontId="23" fillId="0" borderId="0" xfId="2" applyFont="1" applyAlignment="1" applyProtection="1">
      <alignment horizontal="left" vertical="center" shrinkToFit="1"/>
      <protection locked="0"/>
    </xf>
    <xf numFmtId="0" fontId="23" fillId="0" borderId="0" xfId="2" applyFont="1" applyAlignment="1">
      <alignment horizontal="right" vertical="center" indent="1" shrinkToFit="1"/>
    </xf>
    <xf numFmtId="0" fontId="23" fillId="0" borderId="0" xfId="2" applyFont="1" applyAlignment="1">
      <alignment horizontal="center" vertical="center" shrinkToFit="1"/>
    </xf>
    <xf numFmtId="0" fontId="23" fillId="0" borderId="0" xfId="2" applyFont="1" applyAlignment="1">
      <alignment horizontal="center" vertical="top" shrinkToFit="1"/>
    </xf>
    <xf numFmtId="0" fontId="23" fillId="0" borderId="0" xfId="2" applyFont="1" applyAlignment="1">
      <alignment horizontal="left" vertical="top" shrinkToFit="1"/>
    </xf>
    <xf numFmtId="58" fontId="23" fillId="0" borderId="0" xfId="2" applyNumberFormat="1" applyFont="1" applyAlignment="1" applyProtection="1">
      <alignment horizontal="left" vertical="center" shrinkToFit="1"/>
      <protection locked="0"/>
    </xf>
    <xf numFmtId="0" fontId="23" fillId="0" borderId="0" xfId="2" applyFont="1" applyAlignment="1" applyProtection="1">
      <alignment horizontal="left" vertical="top" shrinkToFit="1"/>
      <protection locked="0"/>
    </xf>
    <xf numFmtId="42" fontId="23" fillId="0" borderId="0" xfId="2" applyNumberFormat="1" applyFont="1" applyAlignment="1" applyProtection="1">
      <alignment horizontal="center" vertical="top" shrinkToFit="1"/>
      <protection locked="0"/>
    </xf>
    <xf numFmtId="42" fontId="23" fillId="0" borderId="0" xfId="2" applyNumberFormat="1" applyFont="1" applyAlignment="1" applyProtection="1">
      <alignment horizontal="center" vertical="center" shrinkToFit="1"/>
      <protection locked="0"/>
    </xf>
    <xf numFmtId="58" fontId="23" fillId="0" borderId="0" xfId="2" applyNumberFormat="1" applyFont="1" applyAlignment="1" applyProtection="1">
      <alignment horizontal="center" vertical="center" shrinkToFit="1"/>
      <protection locked="0"/>
    </xf>
    <xf numFmtId="0" fontId="26" fillId="2" borderId="27" xfId="16" applyFont="1" applyFill="1" applyBorder="1" applyAlignment="1">
      <alignment horizontal="center" vertical="center" shrinkToFit="1"/>
    </xf>
    <xf numFmtId="0" fontId="26" fillId="2" borderId="22" xfId="16" applyFont="1" applyFill="1" applyBorder="1" applyAlignment="1">
      <alignment horizontal="center" vertical="center" shrinkToFit="1"/>
    </xf>
    <xf numFmtId="0" fontId="26" fillId="2" borderId="100" xfId="16" applyFont="1" applyFill="1" applyBorder="1" applyAlignment="1">
      <alignment horizontal="center" vertical="center" shrinkToFit="1"/>
    </xf>
    <xf numFmtId="0" fontId="26" fillId="2" borderId="58" xfId="16" applyFont="1" applyFill="1" applyBorder="1" applyAlignment="1">
      <alignment horizontal="center" vertical="center" shrinkToFit="1"/>
    </xf>
    <xf numFmtId="0" fontId="26" fillId="2" borderId="18" xfId="16" applyFont="1" applyFill="1" applyBorder="1" applyAlignment="1">
      <alignment horizontal="center" vertical="center" shrinkToFit="1"/>
    </xf>
    <xf numFmtId="0" fontId="26" fillId="2" borderId="101" xfId="16" applyFont="1" applyFill="1" applyBorder="1" applyAlignment="1">
      <alignment horizontal="center" vertical="center" shrinkToFit="1"/>
    </xf>
    <xf numFmtId="41" fontId="23" fillId="0" borderId="0" xfId="2" applyNumberFormat="1" applyFont="1" applyAlignment="1" applyProtection="1">
      <alignment horizontal="center" vertical="center" shrinkToFit="1"/>
      <protection locked="0"/>
    </xf>
    <xf numFmtId="0" fontId="23" fillId="0" borderId="0" xfId="2" applyFont="1" applyAlignment="1">
      <alignment horizontal="left" vertical="center" shrinkToFit="1"/>
    </xf>
    <xf numFmtId="0" fontId="23" fillId="0" borderId="0" xfId="2" applyFont="1" applyAlignment="1">
      <alignment horizontal="distributed" shrinkToFit="1"/>
    </xf>
    <xf numFmtId="0" fontId="16" fillId="0" borderId="0" xfId="2" applyFont="1" applyAlignment="1">
      <alignment horizontal="distributed" vertical="center" shrinkToFit="1"/>
    </xf>
    <xf numFmtId="0" fontId="10" fillId="0" borderId="0" xfId="2" applyFont="1" applyAlignment="1" applyProtection="1">
      <alignment horizontal="left" vertical="center" wrapText="1" shrinkToFit="1"/>
      <protection locked="0"/>
    </xf>
    <xf numFmtId="0" fontId="10" fillId="0" borderId="0" xfId="2" applyFont="1" applyAlignment="1">
      <alignment horizontal="right" vertical="center" indent="1" shrinkToFit="1"/>
    </xf>
    <xf numFmtId="0" fontId="10" fillId="0" borderId="0" xfId="2" applyFont="1" applyAlignment="1" applyProtection="1">
      <alignment horizontal="right" vertical="center" indent="1" shrinkToFit="1"/>
      <protection locked="0"/>
    </xf>
    <xf numFmtId="0" fontId="10" fillId="0" borderId="32" xfId="2" applyFont="1" applyBorder="1" applyAlignment="1">
      <alignment horizontal="left" vertical="center" wrapText="1" shrinkToFit="1"/>
    </xf>
    <xf numFmtId="0" fontId="10" fillId="0" borderId="31" xfId="2" applyFont="1" applyBorder="1" applyAlignment="1">
      <alignment horizontal="left" vertical="center" wrapText="1" shrinkToFit="1"/>
    </xf>
    <xf numFmtId="0" fontId="10" fillId="0" borderId="37" xfId="2" applyFont="1" applyBorder="1" applyAlignment="1">
      <alignment horizontal="left" vertical="center" wrapText="1" shrinkToFit="1"/>
    </xf>
    <xf numFmtId="0" fontId="10" fillId="0" borderId="21" xfId="2" applyFont="1" applyBorder="1" applyAlignment="1">
      <alignment horizontal="left" vertical="center" wrapText="1" shrinkToFit="1"/>
    </xf>
    <xf numFmtId="0" fontId="10" fillId="0" borderId="0" xfId="2" applyFont="1" applyAlignment="1">
      <alignment horizontal="left" vertical="center" wrapText="1" shrinkToFit="1"/>
    </xf>
    <xf numFmtId="0" fontId="10" fillId="0" borderId="39" xfId="2" applyFont="1" applyBorder="1" applyAlignment="1">
      <alignment horizontal="left" vertical="center" wrapText="1" shrinkToFit="1"/>
    </xf>
    <xf numFmtId="49" fontId="17" fillId="0" borderId="0" xfId="2" applyNumberFormat="1" applyFont="1" applyAlignment="1">
      <alignment horizontal="left"/>
    </xf>
    <xf numFmtId="0" fontId="10" fillId="0" borderId="32" xfId="2" applyFont="1" applyBorder="1" applyAlignment="1">
      <alignment horizontal="left" vertical="center" shrinkToFit="1"/>
    </xf>
    <xf numFmtId="0" fontId="10" fillId="0" borderId="31" xfId="2" applyFont="1" applyBorder="1" applyAlignment="1">
      <alignment horizontal="left" vertical="center" shrinkToFit="1"/>
    </xf>
    <xf numFmtId="0" fontId="10" fillId="0" borderId="33"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34" xfId="2" applyFont="1" applyBorder="1" applyAlignment="1">
      <alignment horizontal="left" vertical="center" shrinkToFit="1"/>
    </xf>
    <xf numFmtId="0" fontId="10" fillId="0" borderId="33" xfId="2" applyFont="1" applyBorder="1" applyAlignment="1">
      <alignment horizontal="left" vertical="center" wrapText="1" shrinkToFit="1"/>
    </xf>
    <xf numFmtId="0" fontId="10" fillId="0" borderId="7" xfId="2" applyFont="1" applyBorder="1" applyAlignment="1">
      <alignment horizontal="left" vertical="center" wrapText="1" shrinkToFit="1"/>
    </xf>
    <xf numFmtId="0" fontId="10" fillId="0" borderId="10" xfId="2" applyFont="1" applyBorder="1" applyAlignment="1">
      <alignment horizontal="left" vertical="center" wrapText="1" shrinkToFit="1"/>
    </xf>
    <xf numFmtId="0" fontId="10" fillId="0" borderId="34" xfId="2" applyFont="1" applyBorder="1" applyAlignment="1">
      <alignment horizontal="left" vertical="center" wrapText="1" shrinkToFit="1"/>
    </xf>
    <xf numFmtId="0" fontId="10" fillId="0" borderId="35" xfId="2" applyFont="1" applyBorder="1" applyAlignment="1" applyProtection="1">
      <alignment horizontal="right" vertical="center" shrinkToFit="1"/>
      <protection locked="0"/>
    </xf>
    <xf numFmtId="0" fontId="10" fillId="0" borderId="36" xfId="2" applyFont="1" applyBorder="1" applyAlignment="1" applyProtection="1">
      <alignment horizontal="right" vertical="center" shrinkToFit="1"/>
      <protection locked="0"/>
    </xf>
    <xf numFmtId="0" fontId="10" fillId="0" borderId="0" xfId="2" applyFont="1" applyAlignment="1">
      <alignment horizontal="distributed" vertical="center" wrapText="1" shrinkToFit="1"/>
    </xf>
    <xf numFmtId="0" fontId="10" fillId="0" borderId="0" xfId="2" applyFont="1" applyAlignment="1" applyProtection="1">
      <alignment horizontal="left" vertical="center" shrinkToFit="1"/>
      <protection locked="0"/>
    </xf>
    <xf numFmtId="0" fontId="10" fillId="0" borderId="0" xfId="2" applyFont="1" applyAlignment="1" applyProtection="1">
      <alignment horizontal="left" vertical="top" wrapText="1" shrinkToFit="1"/>
      <protection locked="0"/>
    </xf>
    <xf numFmtId="0" fontId="10" fillId="0" borderId="9" xfId="2" applyFont="1" applyBorder="1" applyAlignment="1">
      <alignment horizontal="left" vertical="center" shrinkToFit="1"/>
    </xf>
    <xf numFmtId="0" fontId="10" fillId="0" borderId="17" xfId="2" applyFont="1" applyBorder="1" applyAlignment="1">
      <alignment horizontal="left" vertical="center" shrinkToFit="1"/>
    </xf>
    <xf numFmtId="0" fontId="10" fillId="0" borderId="14" xfId="2" applyFont="1" applyBorder="1" applyAlignment="1">
      <alignment horizontal="left" vertical="center" shrinkToFit="1"/>
    </xf>
    <xf numFmtId="0" fontId="10" fillId="0" borderId="19" xfId="2" applyFont="1" applyBorder="1" applyAlignment="1">
      <alignment horizontal="left" vertical="center" shrinkToFit="1"/>
    </xf>
    <xf numFmtId="177" fontId="10" fillId="0" borderId="0" xfId="5" applyNumberFormat="1" applyFont="1" applyAlignment="1">
      <alignment horizontal="right" vertical="center" shrinkToFit="1"/>
    </xf>
    <xf numFmtId="0" fontId="12" fillId="0" borderId="0" xfId="2" applyFont="1" applyAlignment="1">
      <alignment horizontal="center" vertical="center" shrinkToFit="1"/>
    </xf>
    <xf numFmtId="0" fontId="10" fillId="0" borderId="13" xfId="2" applyFont="1" applyBorder="1" applyAlignment="1">
      <alignment horizontal="center" vertical="center" wrapText="1" shrinkToFit="1"/>
    </xf>
    <xf numFmtId="0" fontId="10" fillId="0" borderId="14" xfId="2" applyFont="1" applyBorder="1" applyAlignment="1">
      <alignment horizontal="center" vertical="center" wrapText="1" shrinkToFit="1"/>
    </xf>
    <xf numFmtId="0" fontId="10" fillId="0" borderId="15" xfId="2" applyFont="1" applyBorder="1" applyAlignment="1">
      <alignment horizontal="center" vertical="center" wrapText="1" shrinkToFit="1"/>
    </xf>
    <xf numFmtId="0" fontId="10" fillId="0" borderId="23" xfId="2" applyFont="1" applyBorder="1" applyAlignment="1">
      <alignment horizontal="center" vertical="top" textRotation="255" wrapText="1" shrinkToFit="1"/>
    </xf>
    <xf numFmtId="0" fontId="10" fillId="0" borderId="24" xfId="2" applyFont="1" applyBorder="1" applyAlignment="1">
      <alignment horizontal="center" vertical="top" textRotation="255" wrapText="1" shrinkToFit="1"/>
    </xf>
    <xf numFmtId="0" fontId="10" fillId="2" borderId="10" xfId="2" applyFont="1" applyFill="1" applyBorder="1" applyAlignment="1">
      <alignment horizontal="left" vertical="center" shrinkToFit="1"/>
    </xf>
    <xf numFmtId="0" fontId="10" fillId="2" borderId="16" xfId="2" applyFont="1" applyFill="1" applyBorder="1" applyAlignment="1">
      <alignment horizontal="left" vertical="center" shrinkToFit="1"/>
    </xf>
    <xf numFmtId="0" fontId="10" fillId="0" borderId="3" xfId="2" applyFont="1" applyBorder="1" applyAlignment="1">
      <alignment horizontal="left" vertical="center" wrapText="1" shrinkToFit="1"/>
    </xf>
    <xf numFmtId="0" fontId="10" fillId="0" borderId="9" xfId="2" applyFont="1" applyBorder="1" applyAlignment="1">
      <alignment horizontal="left" vertical="center" wrapText="1" shrinkToFit="1"/>
    </xf>
    <xf numFmtId="0" fontId="10" fillId="0" borderId="11" xfId="2" applyFont="1" applyBorder="1" applyAlignment="1">
      <alignment horizontal="left" vertical="center" wrapText="1" shrinkToFit="1"/>
    </xf>
    <xf numFmtId="0" fontId="10" fillId="0" borderId="3" xfId="2" applyFont="1" applyBorder="1" applyAlignment="1">
      <alignment horizontal="left" vertical="center" shrinkToFit="1"/>
    </xf>
    <xf numFmtId="0" fontId="10" fillId="0" borderId="11" xfId="2" applyFont="1" applyBorder="1" applyAlignment="1">
      <alignment horizontal="left" vertical="center" shrinkToFit="1"/>
    </xf>
    <xf numFmtId="0" fontId="10" fillId="0" borderId="13" xfId="2" applyFont="1" applyBorder="1" applyAlignment="1">
      <alignment horizontal="left" vertical="center" shrinkToFit="1"/>
    </xf>
    <xf numFmtId="0" fontId="10" fillId="0" borderId="20" xfId="2" applyFont="1" applyBorder="1" applyAlignment="1">
      <alignment horizontal="left" vertical="center" shrinkToFit="1"/>
    </xf>
    <xf numFmtId="0" fontId="10" fillId="0" borderId="4" xfId="2" applyFont="1" applyBorder="1" applyAlignment="1">
      <alignment horizontal="left" vertical="center" wrapText="1" shrinkToFit="1"/>
    </xf>
    <xf numFmtId="0" fontId="10" fillId="0" borderId="4" xfId="2" applyFont="1" applyBorder="1" applyAlignment="1">
      <alignment horizontal="left" vertical="center" shrinkToFit="1"/>
    </xf>
    <xf numFmtId="0" fontId="10" fillId="0" borderId="37" xfId="2" applyFont="1" applyBorder="1" applyAlignment="1">
      <alignment horizontal="left" vertical="center" shrinkToFit="1"/>
    </xf>
    <xf numFmtId="0" fontId="10" fillId="0" borderId="21" xfId="2" applyFont="1" applyBorder="1" applyAlignment="1">
      <alignment horizontal="left" vertical="center" shrinkToFit="1"/>
    </xf>
    <xf numFmtId="0" fontId="10" fillId="0" borderId="0" xfId="2" applyFont="1" applyAlignment="1">
      <alignment horizontal="left" vertical="center" shrinkToFit="1"/>
    </xf>
    <xf numFmtId="0" fontId="10" fillId="0" borderId="39" xfId="2" applyFont="1" applyBorder="1" applyAlignment="1">
      <alignment horizontal="left" vertical="center" shrinkToFit="1"/>
    </xf>
    <xf numFmtId="0" fontId="10" fillId="0" borderId="25" xfId="2" applyFont="1" applyBorder="1" applyAlignment="1">
      <alignment horizontal="center" vertical="top" textRotation="255" wrapText="1" shrinkToFit="1"/>
    </xf>
    <xf numFmtId="0" fontId="10" fillId="0" borderId="3" xfId="2" applyFont="1" applyBorder="1" applyAlignment="1" applyProtection="1">
      <alignment horizontal="left" vertical="center" shrinkToFit="1"/>
      <protection locked="0"/>
    </xf>
    <xf numFmtId="0" fontId="10" fillId="0" borderId="9" xfId="2" applyFont="1" applyBorder="1" applyAlignment="1" applyProtection="1">
      <alignment horizontal="left" vertical="center" shrinkToFit="1"/>
      <protection locked="0"/>
    </xf>
    <xf numFmtId="0" fontId="10" fillId="0" borderId="4" xfId="2" applyFont="1" applyBorder="1" applyAlignment="1" applyProtection="1">
      <alignment horizontal="left" vertical="center" shrinkToFit="1"/>
      <protection locked="0"/>
    </xf>
    <xf numFmtId="0" fontId="10" fillId="0" borderId="3" xfId="2" applyFont="1" applyBorder="1" applyAlignment="1" applyProtection="1">
      <alignment horizontal="left" vertical="center" wrapText="1" shrinkToFit="1"/>
      <protection locked="0"/>
    </xf>
    <xf numFmtId="0" fontId="10" fillId="0" borderId="9" xfId="2" applyFont="1" applyBorder="1" applyAlignment="1" applyProtection="1">
      <alignment horizontal="left" vertical="center" wrapText="1" shrinkToFit="1"/>
      <protection locked="0"/>
    </xf>
    <xf numFmtId="0" fontId="10" fillId="0" borderId="4" xfId="2" applyFont="1" applyBorder="1" applyAlignment="1" applyProtection="1">
      <alignment horizontal="left" vertical="center" wrapText="1" shrinkToFit="1"/>
      <protection locked="0"/>
    </xf>
    <xf numFmtId="0" fontId="10" fillId="0" borderId="38" xfId="2" applyFont="1" applyBorder="1" applyAlignment="1">
      <alignment horizontal="left" vertical="center" shrinkToFit="1"/>
    </xf>
    <xf numFmtId="0" fontId="10" fillId="0" borderId="18" xfId="2" applyFont="1" applyBorder="1" applyAlignment="1">
      <alignment horizontal="center" vertical="center" shrinkToFit="1"/>
    </xf>
    <xf numFmtId="41" fontId="10" fillId="0" borderId="18" xfId="2" applyNumberFormat="1" applyFont="1" applyBorder="1" applyAlignment="1" applyProtection="1">
      <alignment horizontal="center" vertical="center" shrinkToFit="1"/>
      <protection locked="0"/>
    </xf>
    <xf numFmtId="0" fontId="10" fillId="0" borderId="3"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4" xfId="2" applyFont="1" applyBorder="1" applyAlignment="1">
      <alignment horizontal="center" vertical="center" shrinkToFit="1"/>
    </xf>
    <xf numFmtId="177" fontId="10" fillId="0" borderId="22" xfId="5" applyNumberFormat="1" applyFont="1" applyBorder="1" applyAlignment="1">
      <alignment horizontal="right" vertical="center" shrinkToFit="1"/>
    </xf>
    <xf numFmtId="41" fontId="10" fillId="0" borderId="18" xfId="2" applyNumberFormat="1" applyFont="1" applyBorder="1" applyAlignment="1" applyProtection="1">
      <alignment horizontal="center" shrinkToFit="1"/>
      <protection locked="0"/>
    </xf>
    <xf numFmtId="0" fontId="10" fillId="0" borderId="18" xfId="2" applyFont="1" applyBorder="1" applyAlignment="1">
      <alignment horizontal="center" shrinkToFit="1"/>
    </xf>
    <xf numFmtId="0" fontId="10" fillId="0" borderId="31" xfId="2" applyFont="1" applyBorder="1" applyAlignment="1" applyProtection="1">
      <alignment horizontal="right" vertical="center" shrinkToFit="1"/>
      <protection locked="0"/>
    </xf>
    <xf numFmtId="0" fontId="10" fillId="0" borderId="10" xfId="2" applyFont="1" applyBorder="1" applyAlignment="1" applyProtection="1">
      <alignment horizontal="right" vertical="center" shrinkToFit="1"/>
      <protection locked="0"/>
    </xf>
    <xf numFmtId="0" fontId="10" fillId="0" borderId="8" xfId="2" applyFont="1" applyBorder="1" applyAlignment="1">
      <alignment horizontal="left" vertical="center" shrinkToFit="1"/>
    </xf>
    <xf numFmtId="0" fontId="10" fillId="0" borderId="10" xfId="2" applyFont="1" applyBorder="1" applyAlignment="1" applyProtection="1">
      <alignment horizontal="left" vertical="center" shrinkToFit="1"/>
      <protection locked="0"/>
    </xf>
    <xf numFmtId="0" fontId="10" fillId="0" borderId="0" xfId="2" applyFont="1" applyAlignment="1" applyProtection="1">
      <alignment horizontal="left" shrinkToFit="1"/>
      <protection locked="0"/>
    </xf>
    <xf numFmtId="0" fontId="10" fillId="0" borderId="0" xfId="2" applyFont="1" applyAlignment="1">
      <alignment horizontal="distributed" vertical="center" shrinkToFit="1"/>
    </xf>
    <xf numFmtId="0" fontId="10" fillId="0" borderId="10" xfId="2" applyFont="1" applyBorder="1" applyAlignment="1">
      <alignment horizontal="distributed" vertical="center" shrinkToFit="1"/>
    </xf>
    <xf numFmtId="0" fontId="10" fillId="0" borderId="1" xfId="2" applyFont="1" applyBorder="1" applyAlignment="1">
      <alignment horizontal="center" vertical="center" shrinkToFit="1"/>
    </xf>
    <xf numFmtId="0" fontId="10" fillId="0" borderId="0" xfId="2" applyFont="1" applyAlignment="1">
      <alignment horizontal="left" vertical="top" shrinkToFit="1"/>
    </xf>
    <xf numFmtId="0" fontId="10" fillId="0" borderId="39" xfId="2" applyFont="1" applyBorder="1" applyAlignment="1">
      <alignment horizontal="left" vertical="top" shrinkToFit="1"/>
    </xf>
    <xf numFmtId="0" fontId="10" fillId="0" borderId="8" xfId="2" applyFont="1" applyBorder="1" applyAlignment="1" applyProtection="1">
      <alignment horizontal="left" vertical="center" shrinkToFit="1"/>
      <protection locked="0"/>
    </xf>
    <xf numFmtId="0" fontId="10" fillId="0" borderId="39" xfId="2" applyFont="1" applyBorder="1" applyAlignment="1" applyProtection="1">
      <alignment horizontal="left" vertical="center" shrinkToFit="1"/>
      <protection locked="0"/>
    </xf>
    <xf numFmtId="0" fontId="36" fillId="0" borderId="0" xfId="2" applyFont="1" applyAlignment="1">
      <alignment horizontal="left" vertical="center" shrinkToFit="1"/>
    </xf>
    <xf numFmtId="0" fontId="26" fillId="2" borderId="27" xfId="16" applyNumberFormat="1" applyFont="1" applyFill="1" applyBorder="1" applyAlignment="1">
      <alignment horizontal="center" vertical="center" shrinkToFit="1"/>
    </xf>
    <xf numFmtId="0" fontId="26" fillId="2" borderId="22" xfId="16" applyNumberFormat="1" applyFont="1" applyFill="1" applyBorder="1" applyAlignment="1">
      <alignment horizontal="center" vertical="center" shrinkToFit="1"/>
    </xf>
    <xf numFmtId="0" fontId="26" fillId="2" borderId="100" xfId="16" applyNumberFormat="1" applyFont="1" applyFill="1" applyBorder="1" applyAlignment="1">
      <alignment horizontal="center" vertical="center" shrinkToFit="1"/>
    </xf>
    <xf numFmtId="0" fontId="26" fillId="2" borderId="58" xfId="16" applyNumberFormat="1" applyFont="1" applyFill="1" applyBorder="1" applyAlignment="1">
      <alignment horizontal="center" vertical="center" shrinkToFit="1"/>
    </xf>
    <xf numFmtId="0" fontId="26" fillId="2" borderId="18" xfId="16" applyNumberFormat="1" applyFont="1" applyFill="1" applyBorder="1" applyAlignment="1">
      <alignment horizontal="center" vertical="center" shrinkToFit="1"/>
    </xf>
    <xf numFmtId="0" fontId="26" fillId="2" borderId="101" xfId="16" applyNumberFormat="1" applyFont="1" applyFill="1" applyBorder="1" applyAlignment="1">
      <alignment horizontal="center" vertical="center" shrinkToFit="1"/>
    </xf>
    <xf numFmtId="0" fontId="10" fillId="0" borderId="16" xfId="2" applyFont="1" applyBorder="1" applyAlignment="1">
      <alignment horizontal="left" vertical="center" shrinkToFit="1"/>
    </xf>
    <xf numFmtId="0" fontId="10" fillId="0" borderId="35" xfId="2" applyFont="1" applyBorder="1" applyAlignment="1">
      <alignment horizontal="right" vertical="center" shrinkToFit="1"/>
    </xf>
    <xf numFmtId="0" fontId="10" fillId="0" borderId="36" xfId="2" applyFont="1" applyBorder="1" applyAlignment="1">
      <alignment horizontal="right" vertical="center" shrinkToFit="1"/>
    </xf>
    <xf numFmtId="0" fontId="10" fillId="0" borderId="31" xfId="2" applyFont="1" applyBorder="1" applyAlignment="1">
      <alignment horizontal="right" vertical="center" shrinkToFit="1"/>
    </xf>
    <xf numFmtId="0" fontId="10" fillId="0" borderId="10" xfId="2" applyFont="1" applyBorder="1" applyAlignment="1">
      <alignment horizontal="right" vertical="center" shrinkToFit="1"/>
    </xf>
    <xf numFmtId="41" fontId="10" fillId="0" borderId="18" xfId="2" applyNumberFormat="1" applyFont="1" applyBorder="1" applyAlignment="1">
      <alignment horizontal="center" shrinkToFit="1"/>
    </xf>
    <xf numFmtId="0" fontId="10" fillId="0" borderId="22" xfId="5" applyFont="1" applyBorder="1" applyAlignment="1">
      <alignment horizontal="right" vertical="center" shrinkToFit="1"/>
    </xf>
    <xf numFmtId="0" fontId="10" fillId="0" borderId="0" xfId="5" applyFont="1" applyAlignment="1">
      <alignment horizontal="right" vertical="center" shrinkToFit="1"/>
    </xf>
    <xf numFmtId="0" fontId="6" fillId="0" borderId="10" xfId="5" applyFont="1" applyBorder="1" applyAlignment="1" applyProtection="1">
      <alignment horizontal="left" vertical="center" shrinkToFit="1"/>
      <protection locked="0"/>
    </xf>
    <xf numFmtId="49" fontId="6" fillId="0" borderId="10" xfId="2" applyNumberFormat="1" applyFont="1" applyBorder="1" applyAlignment="1">
      <alignment horizontal="distributed" vertical="center" shrinkToFit="1"/>
    </xf>
    <xf numFmtId="0" fontId="6" fillId="0" borderId="10" xfId="2" applyFont="1" applyBorder="1" applyAlignment="1" applyProtection="1">
      <alignment horizontal="left" vertical="center" shrinkToFit="1"/>
      <protection locked="0"/>
    </xf>
    <xf numFmtId="0" fontId="6" fillId="0" borderId="8" xfId="2" applyFont="1" applyBorder="1" applyAlignment="1" applyProtection="1">
      <alignment horizontal="left" vertical="center" shrinkToFit="1"/>
      <protection locked="0"/>
    </xf>
    <xf numFmtId="49" fontId="6" fillId="0" borderId="0" xfId="2" applyNumberFormat="1" applyFont="1" applyAlignment="1">
      <alignment horizontal="left" vertical="center" shrinkToFit="1"/>
    </xf>
    <xf numFmtId="49" fontId="6" fillId="0" borderId="32" xfId="2" applyNumberFormat="1" applyFont="1" applyBorder="1" applyAlignment="1">
      <alignment horizontal="left" vertical="center" shrinkToFit="1"/>
    </xf>
    <xf numFmtId="49" fontId="6" fillId="0" borderId="31" xfId="2" applyNumberFormat="1" applyFont="1" applyBorder="1" applyAlignment="1">
      <alignment horizontal="left" vertical="center" shrinkToFit="1"/>
    </xf>
    <xf numFmtId="49" fontId="6" fillId="0" borderId="37" xfId="2" applyNumberFormat="1" applyFont="1" applyBorder="1" applyAlignment="1">
      <alignment horizontal="left" vertical="center" shrinkToFit="1"/>
    </xf>
    <xf numFmtId="0" fontId="6" fillId="0" borderId="0" xfId="2" applyFont="1" applyAlignment="1" applyProtection="1">
      <alignment horizontal="left" vertical="center" shrinkToFit="1"/>
      <protection locked="0"/>
    </xf>
    <xf numFmtId="49" fontId="6" fillId="0" borderId="0" xfId="2" applyNumberFormat="1" applyFont="1" applyAlignment="1">
      <alignment horizontal="distributed" vertical="center" shrinkToFit="1"/>
    </xf>
    <xf numFmtId="0" fontId="6" fillId="0" borderId="39" xfId="2" applyFont="1" applyBorder="1" applyAlignment="1" applyProtection="1">
      <alignment horizontal="left" vertical="center" shrinkToFit="1"/>
      <protection locked="0"/>
    </xf>
    <xf numFmtId="0" fontId="13" fillId="0" borderId="9" xfId="2" applyFont="1" applyBorder="1" applyAlignment="1" applyProtection="1">
      <alignment horizontal="center" vertical="center" shrinkToFit="1"/>
      <protection locked="0"/>
    </xf>
    <xf numFmtId="49" fontId="13" fillId="0" borderId="32" xfId="2" applyNumberFormat="1" applyFont="1" applyBorder="1" applyAlignment="1">
      <alignment horizontal="center" vertical="center" wrapText="1" shrinkToFit="1"/>
    </xf>
    <xf numFmtId="49" fontId="13" fillId="0" borderId="31" xfId="2" applyNumberFormat="1" applyFont="1" applyBorder="1" applyAlignment="1">
      <alignment horizontal="center" vertical="center" wrapText="1" shrinkToFit="1"/>
    </xf>
    <xf numFmtId="49" fontId="13" fillId="0" borderId="37" xfId="2" applyNumberFormat="1" applyFont="1" applyBorder="1" applyAlignment="1">
      <alignment horizontal="center" vertical="center" wrapText="1" shrinkToFit="1"/>
    </xf>
    <xf numFmtId="49" fontId="13" fillId="0" borderId="7" xfId="2" applyNumberFormat="1" applyFont="1" applyBorder="1" applyAlignment="1">
      <alignment horizontal="center" vertical="center" wrapText="1" shrinkToFit="1"/>
    </xf>
    <xf numFmtId="49" fontId="13" fillId="0" borderId="10" xfId="2" applyNumberFormat="1" applyFont="1" applyBorder="1" applyAlignment="1">
      <alignment horizontal="center" vertical="center" wrapText="1" shrinkToFit="1"/>
    </xf>
    <xf numFmtId="49" fontId="13" fillId="0" borderId="8" xfId="2" applyNumberFormat="1" applyFont="1" applyBorder="1" applyAlignment="1">
      <alignment horizontal="center" vertical="center" wrapText="1" shrinkToFit="1"/>
    </xf>
    <xf numFmtId="49" fontId="13" fillId="0" borderId="32" xfId="2" applyNumberFormat="1" applyFont="1" applyBorder="1" applyAlignment="1" applyProtection="1">
      <alignment horizontal="center" vertical="center" wrapText="1" shrinkToFit="1"/>
      <protection locked="0"/>
    </xf>
    <xf numFmtId="49" fontId="13" fillId="0" borderId="31" xfId="2" applyNumberFormat="1" applyFont="1" applyBorder="1" applyAlignment="1" applyProtection="1">
      <alignment horizontal="center" vertical="center" wrapText="1" shrinkToFit="1"/>
      <protection locked="0"/>
    </xf>
    <xf numFmtId="49" fontId="13" fillId="0" borderId="37" xfId="2" applyNumberFormat="1" applyFont="1" applyBorder="1" applyAlignment="1" applyProtection="1">
      <alignment horizontal="center" vertical="center" wrapText="1" shrinkToFit="1"/>
      <protection locked="0"/>
    </xf>
    <xf numFmtId="49" fontId="13" fillId="0" borderId="7" xfId="2" applyNumberFormat="1" applyFont="1" applyBorder="1" applyAlignment="1" applyProtection="1">
      <alignment horizontal="center" vertical="center" wrapText="1" shrinkToFit="1"/>
      <protection locked="0"/>
    </xf>
    <xf numFmtId="49" fontId="13" fillId="0" borderId="10" xfId="2" applyNumberFormat="1" applyFont="1" applyBorder="1" applyAlignment="1" applyProtection="1">
      <alignment horizontal="center" vertical="center" wrapText="1" shrinkToFit="1"/>
      <protection locked="0"/>
    </xf>
    <xf numFmtId="49" fontId="13" fillId="0" borderId="8" xfId="2" applyNumberFormat="1" applyFont="1" applyBorder="1" applyAlignment="1" applyProtection="1">
      <alignment horizontal="center" vertical="center" wrapText="1" shrinkToFit="1"/>
      <protection locked="0"/>
    </xf>
    <xf numFmtId="49" fontId="35" fillId="0" borderId="0" xfId="2" applyNumberFormat="1" applyFont="1" applyAlignment="1">
      <alignment horizontal="left"/>
    </xf>
    <xf numFmtId="49" fontId="13" fillId="0" borderId="32" xfId="2" applyNumberFormat="1" applyFont="1" applyBorder="1" applyAlignment="1">
      <alignment horizontal="distributed" vertical="center" shrinkToFit="1"/>
    </xf>
    <xf numFmtId="49" fontId="13" fillId="0" borderId="37" xfId="2" applyNumberFormat="1" applyFont="1" applyBorder="1" applyAlignment="1">
      <alignment horizontal="distributed" vertical="center" shrinkToFit="1"/>
    </xf>
    <xf numFmtId="49" fontId="13" fillId="0" borderId="21" xfId="2" applyNumberFormat="1" applyFont="1" applyBorder="1" applyAlignment="1">
      <alignment horizontal="distributed" vertical="center" shrinkToFit="1"/>
    </xf>
    <xf numFmtId="49" fontId="13" fillId="0" borderId="39" xfId="2" applyNumberFormat="1" applyFont="1" applyBorder="1" applyAlignment="1">
      <alignment horizontal="distributed" vertical="center" shrinkToFit="1"/>
    </xf>
    <xf numFmtId="49" fontId="13" fillId="0" borderId="7" xfId="2" applyNumberFormat="1" applyFont="1" applyBorder="1" applyAlignment="1">
      <alignment horizontal="distributed" vertical="center" shrinkToFit="1"/>
    </xf>
    <xf numFmtId="49" fontId="13" fillId="0" borderId="8" xfId="2" applyNumberFormat="1" applyFont="1" applyBorder="1" applyAlignment="1">
      <alignment horizontal="distributed" vertical="center" shrinkToFit="1"/>
    </xf>
    <xf numFmtId="49" fontId="13" fillId="0" borderId="2" xfId="2" applyNumberFormat="1" applyFont="1" applyBorder="1" applyAlignment="1">
      <alignment horizontal="distributed" vertical="center" shrinkToFit="1"/>
    </xf>
    <xf numFmtId="49" fontId="13" fillId="0" borderId="6" xfId="2" applyNumberFormat="1" applyFont="1" applyBorder="1" applyAlignment="1">
      <alignment horizontal="distributed" vertical="center" shrinkToFit="1"/>
    </xf>
    <xf numFmtId="49" fontId="13" fillId="0" borderId="5" xfId="2" applyNumberFormat="1" applyFont="1" applyBorder="1" applyAlignment="1">
      <alignment horizontal="distributed" vertical="center" shrinkToFit="1"/>
    </xf>
    <xf numFmtId="49" fontId="13" fillId="0" borderId="32" xfId="2" applyNumberFormat="1" applyFont="1" applyBorder="1" applyAlignment="1" applyProtection="1">
      <alignment horizontal="left" vertical="center" wrapText="1" shrinkToFit="1"/>
      <protection locked="0"/>
    </xf>
    <xf numFmtId="49" fontId="13" fillId="0" borderId="31" xfId="2" applyNumberFormat="1" applyFont="1" applyBorder="1" applyAlignment="1" applyProtection="1">
      <alignment horizontal="left" vertical="center" wrapText="1" shrinkToFit="1"/>
      <protection locked="0"/>
    </xf>
    <xf numFmtId="49" fontId="13" fillId="0" borderId="37" xfId="2" applyNumberFormat="1" applyFont="1" applyBorder="1" applyAlignment="1" applyProtection="1">
      <alignment horizontal="left" vertical="center" wrapText="1" shrinkToFit="1"/>
      <protection locked="0"/>
    </xf>
    <xf numFmtId="49" fontId="13" fillId="0" borderId="21" xfId="2" applyNumberFormat="1" applyFont="1" applyBorder="1" applyAlignment="1" applyProtection="1">
      <alignment horizontal="left" vertical="center" wrapText="1" shrinkToFit="1"/>
      <protection locked="0"/>
    </xf>
    <xf numFmtId="49" fontId="13" fillId="0" borderId="0" xfId="2" applyNumberFormat="1" applyFont="1" applyAlignment="1" applyProtection="1">
      <alignment horizontal="left" vertical="center" wrapText="1" shrinkToFit="1"/>
      <protection locked="0"/>
    </xf>
    <xf numFmtId="49" fontId="13" fillId="0" borderId="39" xfId="2" applyNumberFormat="1" applyFont="1" applyBorder="1" applyAlignment="1" applyProtection="1">
      <alignment horizontal="left" vertical="center" wrapText="1" shrinkToFit="1"/>
      <protection locked="0"/>
    </xf>
    <xf numFmtId="49" fontId="13" fillId="0" borderId="7" xfId="2" applyNumberFormat="1" applyFont="1" applyBorder="1" applyAlignment="1" applyProtection="1">
      <alignment horizontal="left" vertical="center" wrapText="1" shrinkToFit="1"/>
      <protection locked="0"/>
    </xf>
    <xf numFmtId="49" fontId="13" fillId="0" borderId="10" xfId="2" applyNumberFormat="1" applyFont="1" applyBorder="1" applyAlignment="1" applyProtection="1">
      <alignment horizontal="left" vertical="center" wrapText="1" shrinkToFit="1"/>
      <protection locked="0"/>
    </xf>
    <xf numFmtId="49" fontId="13" fillId="0" borderId="8" xfId="2" applyNumberFormat="1" applyFont="1" applyBorder="1" applyAlignment="1" applyProtection="1">
      <alignment horizontal="left" vertical="center" wrapText="1" shrinkToFit="1"/>
      <protection locked="0"/>
    </xf>
    <xf numFmtId="0" fontId="13" fillId="0" borderId="3" xfId="2" applyFont="1" applyBorder="1" applyAlignment="1">
      <alignment horizontal="center" vertical="center" shrinkToFit="1"/>
    </xf>
    <xf numFmtId="0" fontId="13" fillId="0" borderId="9" xfId="2" applyFont="1" applyBorder="1" applyAlignment="1">
      <alignment horizontal="center" vertical="center" shrinkToFit="1"/>
    </xf>
    <xf numFmtId="49" fontId="13" fillId="0" borderId="3" xfId="2" applyNumberFormat="1" applyFont="1" applyBorder="1" applyAlignment="1" applyProtection="1">
      <alignment horizontal="distributed" vertical="center" shrinkToFit="1"/>
      <protection locked="0"/>
    </xf>
    <xf numFmtId="49" fontId="13" fillId="0" borderId="4" xfId="2" applyNumberFormat="1" applyFont="1" applyBorder="1" applyAlignment="1" applyProtection="1">
      <alignment horizontal="distributed" vertical="center" shrinkToFit="1"/>
      <protection locked="0"/>
    </xf>
    <xf numFmtId="49" fontId="13" fillId="0" borderId="3" xfId="2" applyNumberFormat="1" applyFont="1" applyBorder="1" applyAlignment="1" applyProtection="1">
      <alignment horizontal="left" vertical="center" shrinkToFit="1"/>
      <protection locked="0"/>
    </xf>
    <xf numFmtId="49" fontId="13" fillId="0" borderId="9" xfId="2" applyNumberFormat="1" applyFont="1" applyBorder="1" applyAlignment="1" applyProtection="1">
      <alignment horizontal="left" vertical="center" shrinkToFit="1"/>
      <protection locked="0"/>
    </xf>
    <xf numFmtId="49" fontId="13" fillId="0" borderId="4" xfId="2" applyNumberFormat="1" applyFont="1" applyBorder="1" applyAlignment="1" applyProtection="1">
      <alignment horizontal="left" vertical="center" shrinkToFit="1"/>
      <protection locked="0"/>
    </xf>
    <xf numFmtId="0" fontId="13" fillId="0" borderId="3" xfId="2" applyFont="1" applyBorder="1" applyAlignment="1" applyProtection="1">
      <alignment horizontal="center" vertical="center" shrinkToFit="1"/>
      <protection locked="0"/>
    </xf>
    <xf numFmtId="49" fontId="13" fillId="0" borderId="39" xfId="2" applyNumberFormat="1" applyFont="1" applyBorder="1" applyAlignment="1">
      <alignment horizontal="center" vertical="center" shrinkToFit="1"/>
    </xf>
    <xf numFmtId="49" fontId="13" fillId="0" borderId="8" xfId="2" applyNumberFormat="1" applyFont="1" applyBorder="1" applyAlignment="1">
      <alignment horizontal="center" vertical="center" shrinkToFit="1"/>
    </xf>
    <xf numFmtId="49" fontId="13" fillId="0" borderId="3" xfId="2" applyNumberFormat="1" applyFont="1" applyBorder="1" applyAlignment="1">
      <alignment horizontal="distributed" vertical="center" shrinkToFit="1"/>
    </xf>
    <xf numFmtId="49" fontId="13" fillId="0" borderId="4" xfId="2" applyNumberFormat="1" applyFont="1" applyBorder="1" applyAlignment="1">
      <alignment horizontal="distributed" vertical="center" shrinkToFit="1"/>
    </xf>
    <xf numFmtId="49" fontId="13" fillId="0" borderId="9" xfId="2" applyNumberFormat="1" applyFont="1" applyBorder="1" applyAlignment="1">
      <alignment horizontal="distributed" vertical="center" shrinkToFit="1"/>
    </xf>
    <xf numFmtId="49" fontId="13" fillId="0" borderId="3" xfId="2" applyNumberFormat="1" applyFont="1" applyBorder="1" applyAlignment="1">
      <alignment horizontal="center" vertical="center" shrinkToFit="1"/>
    </xf>
    <xf numFmtId="49" fontId="13" fillId="0" borderId="9" xfId="2" applyNumberFormat="1" applyFont="1" applyBorder="1" applyAlignment="1">
      <alignment horizontal="center" vertical="center" shrinkToFit="1"/>
    </xf>
    <xf numFmtId="49" fontId="13" fillId="0" borderId="4" xfId="2" applyNumberFormat="1" applyFont="1" applyBorder="1" applyAlignment="1">
      <alignment horizontal="center" vertical="center" shrinkToFit="1"/>
    </xf>
    <xf numFmtId="49" fontId="13" fillId="0" borderId="31" xfId="2" applyNumberFormat="1" applyFont="1" applyBorder="1" applyAlignment="1">
      <alignment horizontal="center" vertical="center" shrinkToFit="1"/>
    </xf>
    <xf numFmtId="49" fontId="13" fillId="0" borderId="0" xfId="2" applyNumberFormat="1" applyFont="1" applyAlignment="1">
      <alignment horizontal="center" vertical="center" shrinkToFit="1"/>
    </xf>
    <xf numFmtId="0" fontId="13" fillId="0" borderId="31" xfId="2" applyFont="1" applyBorder="1" applyAlignment="1" applyProtection="1">
      <alignment horizontal="center" vertical="center" shrinkToFit="1"/>
      <protection locked="0"/>
    </xf>
    <xf numFmtId="0" fontId="13" fillId="0" borderId="0" xfId="2" applyFont="1" applyAlignment="1" applyProtection="1">
      <alignment horizontal="center" vertical="center" shrinkToFit="1"/>
      <protection locked="0"/>
    </xf>
    <xf numFmtId="49" fontId="13" fillId="0" borderId="37" xfId="2" applyNumberFormat="1" applyFont="1" applyBorder="1" applyAlignment="1">
      <alignment horizontal="center" vertical="center" shrinkToFit="1"/>
    </xf>
    <xf numFmtId="49" fontId="13" fillId="0" borderId="1" xfId="2" applyNumberFormat="1" applyFont="1" applyBorder="1" applyAlignment="1">
      <alignment horizontal="distributed" vertical="center" shrinkToFit="1"/>
    </xf>
    <xf numFmtId="0" fontId="13" fillId="0" borderId="1" xfId="2" applyFont="1" applyBorder="1" applyAlignment="1" applyProtection="1">
      <alignment horizontal="left" vertical="center" wrapText="1" shrinkToFit="1"/>
      <protection locked="0"/>
    </xf>
    <xf numFmtId="49" fontId="13" fillId="0" borderId="21" xfId="2" applyNumberFormat="1" applyFont="1" applyBorder="1" applyAlignment="1" applyProtection="1">
      <alignment horizontal="center" vertical="center"/>
      <protection locked="0"/>
    </xf>
    <xf numFmtId="49" fontId="13" fillId="0" borderId="0" xfId="2" applyNumberFormat="1" applyFont="1" applyAlignment="1" applyProtection="1">
      <alignment horizontal="center" vertical="center"/>
      <protection locked="0"/>
    </xf>
    <xf numFmtId="49" fontId="13" fillId="0" borderId="7" xfId="2" applyNumberFormat="1" applyFont="1" applyBorder="1" applyAlignment="1" applyProtection="1">
      <alignment horizontal="center" vertical="center"/>
      <protection locked="0"/>
    </xf>
    <xf numFmtId="49" fontId="13" fillId="0" borderId="10" xfId="2" applyNumberFormat="1" applyFont="1" applyBorder="1" applyAlignment="1" applyProtection="1">
      <alignment horizontal="center" vertical="center"/>
      <protection locked="0"/>
    </xf>
    <xf numFmtId="49" fontId="13" fillId="0" borderId="10" xfId="2" applyNumberFormat="1" applyFont="1" applyBorder="1" applyAlignment="1">
      <alignment horizontal="center" vertical="center" shrinkToFit="1"/>
    </xf>
    <xf numFmtId="0" fontId="13" fillId="0" borderId="10" xfId="2" applyFont="1" applyBorder="1" applyAlignment="1" applyProtection="1">
      <alignment horizontal="center" vertical="center" shrinkToFit="1"/>
      <protection locked="0"/>
    </xf>
    <xf numFmtId="49" fontId="13" fillId="0" borderId="1" xfId="2" applyNumberFormat="1" applyFont="1" applyBorder="1" applyAlignment="1" applyProtection="1">
      <alignment horizontal="center" vertical="center" shrinkToFit="1"/>
      <protection locked="0"/>
    </xf>
    <xf numFmtId="58" fontId="13" fillId="0" borderId="1" xfId="2" applyNumberFormat="1" applyFont="1" applyBorder="1" applyAlignment="1" applyProtection="1">
      <alignment horizontal="center" vertical="center" shrinkToFit="1"/>
      <protection locked="0"/>
    </xf>
    <xf numFmtId="49" fontId="13" fillId="0" borderId="31" xfId="2" applyNumberFormat="1" applyFont="1" applyBorder="1" applyAlignment="1">
      <alignment horizontal="distributed" vertical="center" shrinkToFit="1"/>
    </xf>
    <xf numFmtId="49" fontId="13" fillId="0" borderId="0" xfId="2" applyNumberFormat="1" applyFont="1" applyAlignment="1">
      <alignment horizontal="distributed" vertical="center" shrinkToFit="1"/>
    </xf>
    <xf numFmtId="49" fontId="13" fillId="0" borderId="10" xfId="2" applyNumberFormat="1" applyFont="1" applyBorder="1" applyAlignment="1">
      <alignment horizontal="distributed" vertical="center" shrinkToFit="1"/>
    </xf>
    <xf numFmtId="49" fontId="13" fillId="0" borderId="32" xfId="2" applyNumberFormat="1" applyFont="1" applyBorder="1" applyAlignment="1" applyProtection="1">
      <alignment horizontal="center" vertical="center" shrinkToFit="1"/>
      <protection locked="0"/>
    </xf>
    <xf numFmtId="49" fontId="13" fillId="0" borderId="31" xfId="2" applyNumberFormat="1" applyFont="1" applyBorder="1" applyAlignment="1" applyProtection="1">
      <alignment horizontal="center" vertical="center" shrinkToFit="1"/>
      <protection locked="0"/>
    </xf>
    <xf numFmtId="49" fontId="13" fillId="0" borderId="21" xfId="2" applyNumberFormat="1" applyFont="1" applyBorder="1" applyAlignment="1" applyProtection="1">
      <alignment horizontal="center" vertical="center" shrinkToFit="1"/>
      <protection locked="0"/>
    </xf>
    <xf numFmtId="49" fontId="13" fillId="0" borderId="0" xfId="2" applyNumberFormat="1" applyFont="1" applyAlignment="1" applyProtection="1">
      <alignment horizontal="center" vertical="center" shrinkToFit="1"/>
      <protection locked="0"/>
    </xf>
    <xf numFmtId="0" fontId="13" fillId="0" borderId="0" xfId="2" applyFont="1" applyAlignment="1" applyProtection="1">
      <alignment horizontal="right" vertical="center" shrinkToFit="1"/>
      <protection locked="0"/>
    </xf>
    <xf numFmtId="49" fontId="12" fillId="0" borderId="0" xfId="2" applyNumberFormat="1" applyFont="1" applyAlignment="1">
      <alignment horizontal="distributed" vertical="center" shrinkToFit="1"/>
    </xf>
    <xf numFmtId="49" fontId="33" fillId="0" borderId="0" xfId="2" applyNumberFormat="1" applyFont="1" applyAlignment="1">
      <alignment horizontal="center" vertical="center" shrinkToFit="1"/>
    </xf>
    <xf numFmtId="0" fontId="13" fillId="0" borderId="0" xfId="2" applyFont="1" applyAlignment="1">
      <alignment horizontal="distributed" vertical="center" shrinkToFit="1"/>
    </xf>
    <xf numFmtId="0" fontId="13" fillId="0" borderId="0" xfId="2" applyFont="1" applyAlignment="1">
      <alignment horizontal="right" vertical="center" shrinkToFit="1"/>
    </xf>
    <xf numFmtId="0" fontId="13" fillId="0" borderId="0" xfId="2" applyFont="1" applyAlignment="1" applyProtection="1">
      <alignment horizontal="left" vertical="center" wrapText="1" indent="1" shrinkToFit="1"/>
      <protection locked="0"/>
    </xf>
    <xf numFmtId="0" fontId="13" fillId="0" borderId="0" xfId="2" applyFont="1" applyAlignment="1" applyProtection="1">
      <alignment horizontal="left" vertical="center" indent="1" shrinkToFit="1"/>
      <protection locked="0"/>
    </xf>
    <xf numFmtId="0" fontId="10" fillId="0" borderId="0" xfId="2" applyFont="1" applyAlignment="1" applyProtection="1">
      <alignment vertical="center" wrapText="1" shrinkToFit="1"/>
      <protection locked="0"/>
    </xf>
    <xf numFmtId="0" fontId="10" fillId="0" borderId="2" xfId="14" applyNumberFormat="1" applyFont="1" applyFill="1" applyBorder="1" applyAlignment="1">
      <alignment horizontal="distributed" vertical="center" shrinkToFit="1"/>
    </xf>
    <xf numFmtId="0" fontId="10" fillId="0" borderId="32" xfId="14" applyNumberFormat="1" applyFont="1" applyFill="1" applyBorder="1" applyAlignment="1">
      <alignment horizontal="distributed" vertical="center" shrinkToFit="1"/>
    </xf>
    <xf numFmtId="0" fontId="10" fillId="0" borderId="37" xfId="14" applyNumberFormat="1" applyFont="1" applyFill="1" applyBorder="1" applyAlignment="1" applyProtection="1">
      <alignment horizontal="center" vertical="center" shrinkToFit="1"/>
      <protection locked="0"/>
    </xf>
    <xf numFmtId="0" fontId="10" fillId="0" borderId="2" xfId="14" applyNumberFormat="1" applyFont="1" applyFill="1" applyBorder="1" applyAlignment="1" applyProtection="1">
      <alignment horizontal="center" vertical="center" shrinkToFit="1"/>
      <protection locked="0"/>
    </xf>
    <xf numFmtId="41" fontId="10" fillId="0" borderId="9" xfId="2" applyNumberFormat="1" applyFont="1" applyBorder="1" applyAlignment="1" applyProtection="1">
      <alignment horizontal="center" vertical="center" shrinkToFit="1"/>
      <protection locked="0"/>
    </xf>
    <xf numFmtId="0" fontId="10" fillId="0" borderId="3" xfId="2" applyFont="1" applyBorder="1" applyAlignment="1">
      <alignment horizontal="right" vertical="center" shrinkToFit="1"/>
    </xf>
    <xf numFmtId="0" fontId="10" fillId="0" borderId="9" xfId="2" applyFont="1" applyBorder="1" applyAlignment="1">
      <alignment horizontal="right" vertical="center" shrinkToFit="1"/>
    </xf>
    <xf numFmtId="0" fontId="10" fillId="0" borderId="1" xfId="14" applyNumberFormat="1" applyFont="1" applyFill="1" applyBorder="1" applyAlignment="1" applyProtection="1">
      <alignment horizontal="left" vertical="center" shrinkToFit="1"/>
      <protection locked="0"/>
    </xf>
    <xf numFmtId="0" fontId="10" fillId="0" borderId="0" xfId="2" applyFont="1" applyAlignment="1">
      <alignment horizontal="distributed" vertical="top" shrinkToFit="1"/>
    </xf>
    <xf numFmtId="58" fontId="10" fillId="0" borderId="0" xfId="2" applyNumberFormat="1" applyFont="1" applyAlignment="1" applyProtection="1">
      <alignment horizontal="right" vertical="center" shrinkToFit="1"/>
      <protection locked="0"/>
    </xf>
    <xf numFmtId="0" fontId="10" fillId="0" borderId="0" xfId="2" applyFont="1" applyAlignment="1">
      <alignment horizontal="distributed" vertical="center" indent="1" shrinkToFit="1"/>
    </xf>
    <xf numFmtId="0" fontId="10" fillId="0" borderId="1" xfId="14" applyNumberFormat="1" applyFont="1" applyFill="1" applyBorder="1" applyAlignment="1">
      <alignment horizontal="distributed" vertical="center" shrinkToFit="1"/>
    </xf>
    <xf numFmtId="0" fontId="10" fillId="0" borderId="0" xfId="2" applyFont="1" applyAlignment="1">
      <alignment horizontal="distributed" vertical="top" indent="1" shrinkToFit="1"/>
    </xf>
    <xf numFmtId="58" fontId="10" fillId="0" borderId="9" xfId="2" applyNumberFormat="1" applyFont="1" applyBorder="1" applyAlignment="1" applyProtection="1">
      <alignment horizontal="center" vertical="center" shrinkToFit="1"/>
      <protection locked="0"/>
    </xf>
    <xf numFmtId="58" fontId="10" fillId="0" borderId="3" xfId="2" applyNumberFormat="1" applyFont="1" applyBorder="1" applyAlignment="1" applyProtection="1">
      <alignment horizontal="center" vertical="center" shrinkToFit="1"/>
      <protection locked="0"/>
    </xf>
    <xf numFmtId="0" fontId="10" fillId="0" borderId="5" xfId="14" applyNumberFormat="1" applyFont="1" applyFill="1" applyBorder="1" applyAlignment="1" applyProtection="1">
      <alignment horizontal="left" vertical="center" shrinkToFit="1"/>
      <protection locked="0"/>
    </xf>
    <xf numFmtId="0" fontId="26" fillId="2" borderId="27" xfId="16" applyFont="1" applyFill="1" applyBorder="1" applyAlignment="1">
      <alignment horizontal="center" vertical="center"/>
    </xf>
    <xf numFmtId="0" fontId="26" fillId="2" borderId="22" xfId="16" applyFont="1" applyFill="1" applyBorder="1" applyAlignment="1">
      <alignment horizontal="center" vertical="center"/>
    </xf>
    <xf numFmtId="0" fontId="26" fillId="2" borderId="100" xfId="16" applyFont="1" applyFill="1" applyBorder="1" applyAlignment="1">
      <alignment horizontal="center" vertical="center"/>
    </xf>
    <xf numFmtId="0" fontId="26" fillId="2" borderId="57" xfId="16" applyFont="1" applyFill="1" applyBorder="1" applyAlignment="1">
      <alignment horizontal="center" vertical="center"/>
    </xf>
    <xf numFmtId="0" fontId="26" fillId="2" borderId="0" xfId="16" applyFont="1" applyFill="1" applyBorder="1" applyAlignment="1">
      <alignment horizontal="center" vertical="center"/>
    </xf>
    <xf numFmtId="0" fontId="26" fillId="2" borderId="102" xfId="16" applyFont="1" applyFill="1" applyBorder="1" applyAlignment="1">
      <alignment horizontal="center" vertical="center"/>
    </xf>
    <xf numFmtId="0" fontId="26" fillId="2" borderId="58" xfId="16" applyFont="1" applyFill="1" applyBorder="1" applyAlignment="1">
      <alignment horizontal="center" vertical="center"/>
    </xf>
    <xf numFmtId="0" fontId="26" fillId="2" borderId="18" xfId="16" applyFont="1" applyFill="1" applyBorder="1" applyAlignment="1">
      <alignment horizontal="center" vertical="center"/>
    </xf>
    <xf numFmtId="0" fontId="26" fillId="2" borderId="101" xfId="16" applyFont="1" applyFill="1" applyBorder="1" applyAlignment="1">
      <alignment horizontal="center" vertical="center"/>
    </xf>
    <xf numFmtId="0" fontId="13" fillId="0" borderId="0" xfId="2" applyFont="1" applyAlignment="1">
      <alignment horizontal="distributed" vertical="center"/>
    </xf>
    <xf numFmtId="0" fontId="13" fillId="0" borderId="10" xfId="2" applyFont="1" applyBorder="1" applyAlignment="1" applyProtection="1">
      <alignment horizontal="left" vertical="center" indent="1" shrinkToFit="1"/>
      <protection locked="0"/>
    </xf>
    <xf numFmtId="0" fontId="13" fillId="0" borderId="0" xfId="2" applyFont="1" applyAlignment="1">
      <alignment vertical="center" wrapText="1"/>
    </xf>
    <xf numFmtId="0" fontId="13" fillId="0" borderId="0" xfId="2" applyFont="1" applyAlignment="1">
      <alignment vertical="center"/>
    </xf>
    <xf numFmtId="0" fontId="13" fillId="0" borderId="0" xfId="2" applyFont="1" applyAlignment="1">
      <alignment horizontal="left" vertical="center"/>
    </xf>
    <xf numFmtId="0" fontId="13" fillId="0" borderId="0" xfId="2" applyFont="1" applyAlignment="1" applyProtection="1">
      <alignment horizontal="left" vertical="center"/>
      <protection locked="0"/>
    </xf>
    <xf numFmtId="0" fontId="13" fillId="0" borderId="0" xfId="2" applyFont="1" applyAlignment="1">
      <alignment horizontal="left" vertical="center" wrapText="1"/>
    </xf>
    <xf numFmtId="177" fontId="13" fillId="0" borderId="0" xfId="5" applyNumberFormat="1" applyFont="1" applyAlignment="1">
      <alignment horizontal="center" vertical="center"/>
    </xf>
    <xf numFmtId="177" fontId="13" fillId="0" borderId="10" xfId="5" applyNumberFormat="1" applyFont="1" applyBorder="1" applyAlignment="1">
      <alignment horizontal="center" vertical="center"/>
    </xf>
    <xf numFmtId="0" fontId="13" fillId="0" borderId="0" xfId="2" applyFont="1" applyAlignment="1">
      <alignment horizontal="center" vertical="center"/>
    </xf>
    <xf numFmtId="0" fontId="12" fillId="0" borderId="0" xfId="2" applyFont="1" applyAlignment="1">
      <alignment horizontal="center" vertical="center"/>
    </xf>
    <xf numFmtId="0" fontId="13" fillId="0" borderId="0" xfId="2" applyFont="1" applyAlignment="1" applyProtection="1">
      <alignment horizontal="right" vertical="center"/>
      <protection locked="0"/>
    </xf>
    <xf numFmtId="0" fontId="13" fillId="0" borderId="0" xfId="2" applyFont="1" applyAlignment="1">
      <alignment horizontal="right" vertical="center"/>
    </xf>
    <xf numFmtId="0" fontId="13" fillId="0" borderId="6" xfId="2" applyFont="1" applyBorder="1" applyAlignment="1">
      <alignment horizontal="center" vertical="center" textRotation="255"/>
    </xf>
    <xf numFmtId="0" fontId="13" fillId="0" borderId="5" xfId="2" applyFont="1" applyBorder="1" applyAlignment="1">
      <alignment horizontal="center" vertical="center" textRotation="255"/>
    </xf>
    <xf numFmtId="0" fontId="13" fillId="0" borderId="31" xfId="2" applyFont="1" applyBorder="1" applyAlignment="1" applyProtection="1">
      <alignment horizontal="center" vertical="center" wrapText="1"/>
      <protection locked="0"/>
    </xf>
    <xf numFmtId="0" fontId="13" fillId="0" borderId="10" xfId="2" applyFont="1" applyBorder="1" applyAlignment="1" applyProtection="1">
      <alignment horizontal="center" vertical="center" wrapText="1"/>
      <protection locked="0"/>
    </xf>
    <xf numFmtId="0" fontId="13" fillId="0" borderId="32" xfId="2" applyFont="1" applyBorder="1" applyAlignment="1" applyProtection="1">
      <alignment horizontal="center" vertical="center" shrinkToFit="1"/>
      <protection locked="0"/>
    </xf>
    <xf numFmtId="0" fontId="13" fillId="0" borderId="7" xfId="2" applyFont="1" applyBorder="1" applyAlignment="1" applyProtection="1">
      <alignment horizontal="center" vertical="center" shrinkToFit="1"/>
      <protection locked="0"/>
    </xf>
    <xf numFmtId="41" fontId="13" fillId="0" borderId="9" xfId="2" applyNumberFormat="1" applyFont="1" applyBorder="1" applyAlignment="1" applyProtection="1">
      <alignment horizontal="center" vertical="center" shrinkToFit="1"/>
      <protection locked="0"/>
    </xf>
    <xf numFmtId="0" fontId="13" fillId="0" borderId="0" xfId="2" applyFont="1" applyAlignment="1">
      <alignment horizontal="distributed" vertical="center" indent="1"/>
    </xf>
    <xf numFmtId="49" fontId="13" fillId="0" borderId="37" xfId="2" applyNumberFormat="1" applyFont="1" applyBorder="1" applyAlignment="1" applyProtection="1">
      <alignment horizontal="center" vertical="center" shrinkToFit="1"/>
      <protection locked="0"/>
    </xf>
    <xf numFmtId="49" fontId="13" fillId="0" borderId="10" xfId="2" applyNumberFormat="1" applyFont="1" applyBorder="1" applyAlignment="1" applyProtection="1">
      <alignment horizontal="center" vertical="center" shrinkToFit="1"/>
      <protection locked="0"/>
    </xf>
    <xf numFmtId="49" fontId="13" fillId="0" borderId="8" xfId="2" applyNumberFormat="1" applyFont="1" applyBorder="1" applyAlignment="1" applyProtection="1">
      <alignment horizontal="center" vertical="center" shrinkToFit="1"/>
      <protection locked="0"/>
    </xf>
    <xf numFmtId="0" fontId="13" fillId="0" borderId="31"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0" fontId="13" fillId="0" borderId="9" xfId="2" applyFont="1" applyBorder="1" applyAlignment="1">
      <alignment horizontal="center" vertical="center"/>
    </xf>
    <xf numFmtId="0" fontId="13" fillId="0" borderId="10" xfId="2" applyFont="1" applyBorder="1" applyAlignment="1" applyProtection="1">
      <alignment horizontal="left" vertical="center" wrapText="1" shrinkToFit="1"/>
      <protection locked="0"/>
    </xf>
    <xf numFmtId="177" fontId="13" fillId="0" borderId="0" xfId="5" applyNumberFormat="1" applyFont="1" applyAlignment="1" applyProtection="1">
      <alignment horizontal="left" vertical="center"/>
      <protection locked="0"/>
    </xf>
    <xf numFmtId="177" fontId="13" fillId="0" borderId="39" xfId="5" applyNumberFormat="1" applyFont="1" applyBorder="1" applyAlignment="1" applyProtection="1">
      <alignment horizontal="left" vertical="center"/>
      <protection locked="0"/>
    </xf>
    <xf numFmtId="177" fontId="13" fillId="0" borderId="10" xfId="5" applyNumberFormat="1" applyFont="1" applyBorder="1" applyAlignment="1" applyProtection="1">
      <alignment horizontal="left" vertical="center"/>
      <protection locked="0"/>
    </xf>
    <xf numFmtId="177" fontId="13" fillId="0" borderId="8" xfId="5" applyNumberFormat="1" applyFont="1" applyBorder="1" applyAlignment="1" applyProtection="1">
      <alignment horizontal="left" vertical="center"/>
      <protection locked="0"/>
    </xf>
    <xf numFmtId="0" fontId="13" fillId="0" borderId="10" xfId="2" applyFont="1" applyBorder="1" applyAlignment="1">
      <alignment horizontal="distributed" vertical="center"/>
    </xf>
    <xf numFmtId="0" fontId="13" fillId="0" borderId="1" xfId="2" applyFont="1" applyBorder="1" applyAlignment="1">
      <alignment horizontal="center" vertical="center"/>
    </xf>
    <xf numFmtId="0" fontId="13" fillId="0" borderId="10" xfId="2" applyFont="1" applyBorder="1" applyAlignment="1" applyProtection="1">
      <alignment horizontal="left" vertical="center"/>
      <protection locked="0"/>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3" fillId="0" borderId="41" xfId="2" applyFont="1" applyBorder="1" applyAlignment="1" applyProtection="1">
      <alignment horizontal="left" vertical="center" shrinkToFit="1"/>
      <protection locked="0"/>
    </xf>
    <xf numFmtId="0" fontId="13" fillId="0" borderId="42" xfId="2" applyFont="1" applyBorder="1" applyAlignment="1" applyProtection="1">
      <alignment horizontal="left" vertical="center" shrinkToFit="1"/>
      <protection locked="0"/>
    </xf>
    <xf numFmtId="0" fontId="13" fillId="0" borderId="103" xfId="2" applyFont="1" applyBorder="1" applyAlignment="1" applyProtection="1">
      <alignment horizontal="left" vertical="center" shrinkToFit="1"/>
      <protection locked="0"/>
    </xf>
    <xf numFmtId="0" fontId="13" fillId="0" borderId="104" xfId="2" applyFont="1" applyBorder="1" applyAlignment="1" applyProtection="1">
      <alignment horizontal="left" vertical="center" shrinkToFit="1"/>
      <protection locked="0"/>
    </xf>
    <xf numFmtId="0" fontId="13" fillId="0" borderId="2" xfId="2" applyFont="1" applyBorder="1" applyAlignment="1">
      <alignment horizontal="center" vertical="center" textRotation="255"/>
    </xf>
    <xf numFmtId="0" fontId="13" fillId="0" borderId="0" xfId="2" applyFont="1" applyAlignment="1">
      <alignment horizontal="distributed" vertical="center" wrapText="1"/>
    </xf>
    <xf numFmtId="0" fontId="13" fillId="0" borderId="0" xfId="2" applyFont="1" applyAlignment="1">
      <alignment horizontal="distributed" vertical="center" wrapText="1" indent="1"/>
    </xf>
    <xf numFmtId="58" fontId="13" fillId="0" borderId="0" xfId="2" applyNumberFormat="1" applyFont="1" applyAlignment="1" applyProtection="1">
      <alignment horizontal="right" vertical="center"/>
      <protection locked="0"/>
    </xf>
    <xf numFmtId="0" fontId="13" fillId="0" borderId="0" xfId="2" applyFont="1" applyAlignment="1" applyProtection="1">
      <alignment horizontal="left" vertical="center" wrapText="1" shrinkToFit="1"/>
      <protection locked="0"/>
    </xf>
    <xf numFmtId="0" fontId="13" fillId="0" borderId="0" xfId="2" applyFont="1" applyAlignment="1" applyProtection="1">
      <alignment horizontal="right" vertical="center" wrapText="1"/>
      <protection locked="0"/>
    </xf>
    <xf numFmtId="0" fontId="13" fillId="0" borderId="0" xfId="2" applyFont="1" applyAlignment="1">
      <alignment horizontal="left" vertical="center" shrinkToFit="1"/>
    </xf>
    <xf numFmtId="0" fontId="13" fillId="0" borderId="0" xfId="2" applyFont="1" applyAlignment="1" applyProtection="1">
      <alignment horizontal="left" vertical="center" shrinkToFit="1"/>
      <protection locked="0"/>
    </xf>
    <xf numFmtId="58" fontId="13" fillId="0" borderId="0" xfId="2" applyNumberFormat="1" applyFont="1" applyAlignment="1" applyProtection="1">
      <alignment horizontal="right" vertical="center" shrinkToFit="1"/>
      <protection locked="0"/>
    </xf>
    <xf numFmtId="0" fontId="13" fillId="0" borderId="32" xfId="2" applyFont="1" applyBorder="1" applyAlignment="1">
      <alignment horizontal="center" vertical="center" textRotation="255" shrinkToFit="1"/>
    </xf>
    <xf numFmtId="0" fontId="13" fillId="0" borderId="37" xfId="2" applyFont="1" applyBorder="1" applyAlignment="1">
      <alignment horizontal="center" vertical="center" textRotation="255" shrinkToFit="1"/>
    </xf>
    <xf numFmtId="0" fontId="13" fillId="0" borderId="21" xfId="2" applyFont="1" applyBorder="1" applyAlignment="1">
      <alignment horizontal="center" vertical="center" textRotation="255" shrinkToFit="1"/>
    </xf>
    <xf numFmtId="0" fontId="13" fillId="0" borderId="39" xfId="2" applyFont="1" applyBorder="1" applyAlignment="1">
      <alignment horizontal="center" vertical="center" textRotation="255" shrinkToFit="1"/>
    </xf>
    <xf numFmtId="0" fontId="13" fillId="0" borderId="7" xfId="2" applyFont="1" applyBorder="1" applyAlignment="1">
      <alignment horizontal="center" vertical="center" textRotation="255" shrinkToFit="1"/>
    </xf>
    <xf numFmtId="0" fontId="13" fillId="0" borderId="8" xfId="2" applyFont="1" applyBorder="1" applyAlignment="1">
      <alignment horizontal="center" vertical="center" textRotation="255" shrinkToFit="1"/>
    </xf>
    <xf numFmtId="0" fontId="13" fillId="0" borderId="10" xfId="2" applyFont="1" applyBorder="1" applyAlignment="1" applyProtection="1">
      <alignment horizontal="left" vertical="center" shrinkToFit="1"/>
      <protection locked="0"/>
    </xf>
    <xf numFmtId="0" fontId="13" fillId="0" borderId="0" xfId="2" applyFont="1" applyAlignment="1">
      <alignment horizontal="center" vertical="center" shrinkToFit="1"/>
    </xf>
    <xf numFmtId="0" fontId="13" fillId="0" borderId="0" xfId="3" applyFont="1" applyAlignment="1">
      <alignment horizontal="left" vertical="center" shrinkToFit="1"/>
    </xf>
    <xf numFmtId="58" fontId="13" fillId="0" borderId="0" xfId="3" applyNumberFormat="1" applyFont="1" applyAlignment="1" applyProtection="1">
      <alignment horizontal="distributed" vertical="center" shrinkToFit="1"/>
      <protection locked="0"/>
    </xf>
    <xf numFmtId="0" fontId="13" fillId="0" borderId="0" xfId="2" applyFont="1" applyAlignment="1" applyProtection="1">
      <alignment horizontal="right" vertical="center" indent="1" shrinkToFit="1"/>
      <protection locked="0"/>
    </xf>
    <xf numFmtId="0" fontId="13" fillId="0" borderId="4" xfId="2" applyFont="1" applyBorder="1" applyAlignment="1">
      <alignment horizontal="center" vertical="center" shrinkToFit="1"/>
    </xf>
    <xf numFmtId="0" fontId="13" fillId="0" borderId="1" xfId="2" applyFont="1" applyBorder="1" applyAlignment="1">
      <alignment horizontal="center" vertical="center" shrinkToFit="1"/>
    </xf>
    <xf numFmtId="0" fontId="13" fillId="0" borderId="32" xfId="2" applyFont="1" applyBorder="1" applyAlignment="1">
      <alignment horizontal="left" vertical="center" shrinkToFit="1"/>
    </xf>
    <xf numFmtId="0" fontId="13" fillId="0" borderId="31" xfId="2" applyFont="1" applyBorder="1" applyAlignment="1">
      <alignment horizontal="left" vertical="center" shrinkToFit="1"/>
    </xf>
    <xf numFmtId="0" fontId="13" fillId="0" borderId="37" xfId="2" applyFont="1" applyBorder="1" applyAlignment="1">
      <alignment horizontal="left" vertical="center" shrinkToFit="1"/>
    </xf>
    <xf numFmtId="0" fontId="13" fillId="0" borderId="8" xfId="2" applyFont="1" applyBorder="1" applyAlignment="1" applyProtection="1">
      <alignment horizontal="left" vertical="center" shrinkToFit="1"/>
      <protection locked="0"/>
    </xf>
    <xf numFmtId="0" fontId="13" fillId="0" borderId="10" xfId="2" applyFont="1" applyBorder="1" applyAlignment="1">
      <alignment horizontal="distributed" vertical="center" shrinkToFit="1"/>
    </xf>
    <xf numFmtId="177" fontId="13" fillId="0" borderId="10" xfId="5" applyNumberFormat="1" applyFont="1" applyBorder="1" applyAlignment="1">
      <alignment horizontal="center" vertical="center" shrinkToFit="1"/>
    </xf>
    <xf numFmtId="177" fontId="13" fillId="0" borderId="10" xfId="5" applyNumberFormat="1" applyFont="1" applyBorder="1" applyAlignment="1" applyProtection="1">
      <alignment horizontal="left" vertical="center" shrinkToFit="1"/>
      <protection locked="0"/>
    </xf>
    <xf numFmtId="177" fontId="13" fillId="0" borderId="8" xfId="5" applyNumberFormat="1" applyFont="1" applyBorder="1" applyAlignment="1" applyProtection="1">
      <alignment horizontal="left" vertical="center" shrinkToFit="1"/>
      <protection locked="0"/>
    </xf>
    <xf numFmtId="177" fontId="13" fillId="0" borderId="0" xfId="5" applyNumberFormat="1" applyFont="1" applyAlignment="1">
      <alignment horizontal="center" vertical="center" shrinkToFit="1"/>
    </xf>
    <xf numFmtId="177" fontId="13" fillId="0" borderId="0" xfId="5" applyNumberFormat="1" applyFont="1" applyAlignment="1" applyProtection="1">
      <alignment horizontal="left" vertical="center" shrinkToFit="1"/>
      <protection locked="0"/>
    </xf>
    <xf numFmtId="177" fontId="13" fillId="0" borderId="39" xfId="5" applyNumberFormat="1" applyFont="1" applyBorder="1" applyAlignment="1" applyProtection="1">
      <alignment horizontal="left" vertical="center" shrinkToFit="1"/>
      <protection locked="0"/>
    </xf>
    <xf numFmtId="0" fontId="13" fillId="0" borderId="10" xfId="2" applyFont="1" applyBorder="1" applyAlignment="1">
      <alignment horizontal="left" vertical="center" shrinkToFit="1"/>
    </xf>
    <xf numFmtId="0" fontId="13" fillId="0" borderId="0" xfId="2" applyFont="1" applyAlignment="1">
      <alignment horizontal="left" vertical="top" shrinkToFit="1"/>
    </xf>
    <xf numFmtId="0" fontId="13" fillId="0" borderId="0" xfId="2" applyFont="1" applyAlignment="1" applyProtection="1">
      <alignment horizontal="right" vertical="center" wrapText="1" indent="1" shrinkToFit="1"/>
      <protection locked="0"/>
    </xf>
    <xf numFmtId="41" fontId="13" fillId="0" borderId="43" xfId="2" applyNumberFormat="1" applyFont="1" applyBorder="1" applyAlignment="1" applyProtection="1">
      <alignment horizontal="center" vertical="center" shrinkToFit="1"/>
      <protection locked="0"/>
    </xf>
    <xf numFmtId="0" fontId="13" fillId="0" borderId="43" xfId="2" applyFont="1" applyBorder="1" applyAlignment="1">
      <alignment horizontal="left" vertical="center" shrinkToFit="1"/>
    </xf>
    <xf numFmtId="0" fontId="13" fillId="0" borderId="39" xfId="2" applyFont="1" applyBorder="1" applyAlignment="1" applyProtection="1">
      <alignment horizontal="left" vertical="center" shrinkToFit="1"/>
      <protection locked="0"/>
    </xf>
    <xf numFmtId="0" fontId="13" fillId="0" borderId="10" xfId="2" applyFont="1" applyBorder="1" applyAlignment="1">
      <alignment horizontal="center" vertical="center" shrinkToFit="1"/>
    </xf>
    <xf numFmtId="0" fontId="13" fillId="0" borderId="43" xfId="2" applyFont="1" applyBorder="1" applyAlignment="1" applyProtection="1">
      <alignment horizontal="left" vertical="center" shrinkToFit="1"/>
      <protection locked="0"/>
    </xf>
    <xf numFmtId="49" fontId="39" fillId="0" borderId="0" xfId="2" applyNumberFormat="1" applyFont="1" applyAlignment="1">
      <alignment horizontal="center" vertical="top"/>
    </xf>
    <xf numFmtId="49" fontId="17" fillId="0" borderId="0" xfId="2" applyNumberFormat="1" applyFont="1" applyAlignment="1">
      <alignment horizontal="left" vertical="top"/>
    </xf>
    <xf numFmtId="0" fontId="13" fillId="0" borderId="32" xfId="2" applyFont="1" applyBorder="1" applyAlignment="1">
      <alignment horizontal="distributed" vertical="center" shrinkToFit="1"/>
    </xf>
    <xf numFmtId="0" fontId="13" fillId="0" borderId="37" xfId="2" applyFont="1" applyBorder="1" applyAlignment="1">
      <alignment horizontal="distributed" vertical="center" shrinkToFit="1"/>
    </xf>
    <xf numFmtId="0" fontId="13" fillId="0" borderId="21" xfId="2" applyFont="1" applyBorder="1" applyAlignment="1">
      <alignment horizontal="distributed" vertical="center" shrinkToFit="1"/>
    </xf>
    <xf numFmtId="0" fontId="13" fillId="0" borderId="39" xfId="2" applyFont="1" applyBorder="1" applyAlignment="1">
      <alignment horizontal="distributed" vertical="center" shrinkToFit="1"/>
    </xf>
    <xf numFmtId="0" fontId="13" fillId="0" borderId="7" xfId="2" applyFont="1" applyBorder="1" applyAlignment="1">
      <alignment horizontal="distributed" vertical="center" shrinkToFit="1"/>
    </xf>
    <xf numFmtId="0" fontId="13" fillId="0" borderId="8" xfId="2" applyFont="1" applyBorder="1" applyAlignment="1">
      <alignment horizontal="distributed" vertical="center" shrinkToFit="1"/>
    </xf>
    <xf numFmtId="0" fontId="13" fillId="0" borderId="32" xfId="2" applyFont="1" applyBorder="1" applyAlignment="1">
      <alignment horizontal="left" vertical="center" wrapText="1" shrinkToFit="1"/>
    </xf>
    <xf numFmtId="0" fontId="13" fillId="0" borderId="31" xfId="2" applyFont="1" applyBorder="1" applyAlignment="1">
      <alignment horizontal="left" vertical="center" wrapText="1" shrinkToFit="1"/>
    </xf>
    <xf numFmtId="0" fontId="13" fillId="0" borderId="7"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3" fillId="0" borderId="8" xfId="2" applyFont="1" applyBorder="1" applyAlignment="1">
      <alignment horizontal="left" vertical="center" shrinkToFit="1"/>
    </xf>
    <xf numFmtId="0" fontId="13" fillId="0" borderId="117" xfId="2" applyFont="1" applyBorder="1" applyAlignment="1" applyProtection="1">
      <alignment horizontal="left" vertical="center" wrapText="1" indent="1" shrinkToFit="1"/>
      <protection locked="0"/>
    </xf>
    <xf numFmtId="41" fontId="13" fillId="0" borderId="7" xfId="2" applyNumberFormat="1" applyFont="1" applyBorder="1" applyAlignment="1" applyProtection="1">
      <alignment horizontal="center" vertical="center" shrinkToFit="1"/>
      <protection locked="0"/>
    </xf>
    <xf numFmtId="41" fontId="13" fillId="0" borderId="10" xfId="2" applyNumberFormat="1" applyFont="1" applyBorder="1" applyAlignment="1" applyProtection="1">
      <alignment horizontal="center" vertical="center" shrinkToFit="1"/>
      <protection locked="0"/>
    </xf>
    <xf numFmtId="0" fontId="13" fillId="0" borderId="0" xfId="2" applyFont="1" applyAlignment="1">
      <alignment horizontal="left" vertical="center" indent="3" shrinkToFit="1"/>
    </xf>
    <xf numFmtId="0" fontId="13" fillId="0" borderId="0" xfId="2" applyFont="1" applyAlignment="1">
      <alignment horizontal="left" vertical="center" wrapText="1" indent="3" shrinkToFit="1"/>
    </xf>
    <xf numFmtId="0" fontId="12" fillId="0" borderId="0" xfId="2" applyFont="1" applyAlignment="1">
      <alignment horizontal="distributed" vertical="center" shrinkToFit="1"/>
    </xf>
    <xf numFmtId="0" fontId="13" fillId="0" borderId="43" xfId="2" applyFont="1" applyBorder="1" applyAlignment="1" applyProtection="1">
      <alignment horizontal="left" vertical="center" wrapText="1" shrinkToFit="1"/>
      <protection locked="0"/>
    </xf>
    <xf numFmtId="0" fontId="13" fillId="0" borderId="31" xfId="2" applyFont="1" applyBorder="1" applyAlignment="1">
      <alignment horizontal="center" vertical="center" shrinkToFit="1"/>
    </xf>
    <xf numFmtId="0" fontId="13" fillId="0" borderId="37" xfId="2" applyFont="1" applyBorder="1" applyAlignment="1">
      <alignment horizontal="center" vertical="center" shrinkToFit="1"/>
    </xf>
    <xf numFmtId="0" fontId="13" fillId="0" borderId="0" xfId="5" applyFont="1" applyAlignment="1" applyProtection="1">
      <alignment horizontal="left" vertical="center" shrinkToFit="1"/>
      <protection locked="0"/>
    </xf>
    <xf numFmtId="0" fontId="13" fillId="0" borderId="39" xfId="5" applyFont="1" applyBorder="1" applyAlignment="1" applyProtection="1">
      <alignment horizontal="left" vertical="center" shrinkToFit="1"/>
      <protection locked="0"/>
    </xf>
    <xf numFmtId="0" fontId="13" fillId="0" borderId="10" xfId="5" applyFont="1" applyBorder="1" applyAlignment="1" applyProtection="1">
      <alignment horizontal="left" vertical="center" shrinkToFit="1"/>
      <protection locked="0"/>
    </xf>
    <xf numFmtId="0" fontId="13" fillId="0" borderId="8" xfId="5" applyFont="1" applyBorder="1" applyAlignment="1" applyProtection="1">
      <alignment horizontal="left" vertical="center" shrinkToFit="1"/>
      <protection locked="0"/>
    </xf>
    <xf numFmtId="0" fontId="13" fillId="0" borderId="0" xfId="2" applyFont="1" applyAlignment="1">
      <alignment horizontal="left" vertical="top" wrapText="1" shrinkToFit="1"/>
    </xf>
    <xf numFmtId="0" fontId="13" fillId="0" borderId="0" xfId="2" applyFont="1" applyAlignment="1">
      <alignment horizontal="distributed" shrinkToFit="1"/>
    </xf>
    <xf numFmtId="0" fontId="13" fillId="0" borderId="7" xfId="2" applyFont="1" applyBorder="1" applyAlignment="1" applyProtection="1">
      <alignment horizontal="left" vertical="top" wrapText="1" shrinkToFit="1"/>
      <protection locked="0"/>
    </xf>
    <xf numFmtId="0" fontId="13" fillId="0" borderId="10" xfId="2" applyFont="1" applyBorder="1" applyAlignment="1" applyProtection="1">
      <alignment horizontal="left" vertical="top" wrapText="1" shrinkToFit="1"/>
      <protection locked="0"/>
    </xf>
    <xf numFmtId="0" fontId="13" fillId="0" borderId="8" xfId="2" applyFont="1" applyBorder="1" applyAlignment="1" applyProtection="1">
      <alignment horizontal="left" vertical="top" wrapText="1" shrinkToFit="1"/>
      <protection locked="0"/>
    </xf>
    <xf numFmtId="58" fontId="13" fillId="0" borderId="7" xfId="2" applyNumberFormat="1" applyFont="1" applyBorder="1" applyAlignment="1" applyProtection="1">
      <alignment horizontal="left" vertical="top" wrapText="1" shrinkToFit="1"/>
      <protection locked="0"/>
    </xf>
    <xf numFmtId="58" fontId="13" fillId="0" borderId="8" xfId="2" applyNumberFormat="1" applyFont="1" applyBorder="1" applyAlignment="1" applyProtection="1">
      <alignment horizontal="left" vertical="top" wrapText="1" shrinkToFit="1"/>
      <protection locked="0"/>
    </xf>
    <xf numFmtId="0" fontId="13" fillId="0" borderId="32" xfId="2" applyFont="1" applyBorder="1" applyAlignment="1" applyProtection="1">
      <alignment horizontal="left" vertical="top" wrapText="1" shrinkToFit="1"/>
      <protection locked="0"/>
    </xf>
    <xf numFmtId="0" fontId="13" fillId="0" borderId="31" xfId="2" applyFont="1" applyBorder="1" applyAlignment="1" applyProtection="1">
      <alignment horizontal="left" vertical="top" wrapText="1" shrinkToFit="1"/>
      <protection locked="0"/>
    </xf>
    <xf numFmtId="0" fontId="13" fillId="0" borderId="37" xfId="2" applyFont="1" applyBorder="1" applyAlignment="1" applyProtection="1">
      <alignment horizontal="left" vertical="top" wrapText="1" shrinkToFit="1"/>
      <protection locked="0"/>
    </xf>
    <xf numFmtId="58" fontId="13" fillId="0" borderId="32" xfId="2" applyNumberFormat="1" applyFont="1" applyBorder="1" applyAlignment="1" applyProtection="1">
      <alignment horizontal="left" vertical="top" wrapText="1" shrinkToFit="1"/>
      <protection locked="0"/>
    </xf>
    <xf numFmtId="58" fontId="13" fillId="0" borderId="37" xfId="2" applyNumberFormat="1" applyFont="1" applyBorder="1" applyAlignment="1" applyProtection="1">
      <alignment horizontal="left" vertical="top" wrapText="1" shrinkToFit="1"/>
      <protection locked="0"/>
    </xf>
    <xf numFmtId="0" fontId="13" fillId="0" borderId="3" xfId="2" applyFont="1" applyBorder="1" applyAlignment="1">
      <alignment horizontal="distributed" vertical="center" shrinkToFit="1"/>
    </xf>
    <xf numFmtId="0" fontId="13" fillId="0" borderId="9" xfId="2" applyFont="1" applyBorder="1" applyAlignment="1">
      <alignment horizontal="distributed" vertical="center" shrinkToFit="1"/>
    </xf>
    <xf numFmtId="0" fontId="13" fillId="0" borderId="4" xfId="2" applyFont="1" applyBorder="1" applyAlignment="1">
      <alignment horizontal="distributed" vertical="center" shrinkToFit="1"/>
    </xf>
    <xf numFmtId="0" fontId="13" fillId="0" borderId="39" xfId="2" applyFont="1" applyBorder="1" applyAlignment="1" applyProtection="1">
      <alignment horizontal="center" vertical="center" shrinkToFit="1"/>
      <protection locked="0"/>
    </xf>
    <xf numFmtId="177" fontId="13" fillId="0" borderId="10" xfId="5" applyNumberFormat="1" applyFont="1" applyBorder="1" applyAlignment="1" applyProtection="1">
      <alignment horizontal="center" vertical="center" shrinkToFit="1"/>
      <protection locked="0"/>
    </xf>
    <xf numFmtId="177" fontId="13" fillId="0" borderId="8" xfId="5" applyNumberFormat="1" applyFont="1" applyBorder="1" applyAlignment="1" applyProtection="1">
      <alignment horizontal="center" vertical="center" shrinkToFit="1"/>
      <protection locked="0"/>
    </xf>
    <xf numFmtId="0" fontId="13" fillId="0" borderId="9" xfId="2" applyFont="1" applyBorder="1" applyAlignment="1">
      <alignment horizontal="left" vertical="center" shrinkToFit="1"/>
    </xf>
    <xf numFmtId="0" fontId="13" fillId="0" borderId="4" xfId="2" applyFont="1" applyBorder="1" applyAlignment="1">
      <alignment horizontal="left" vertical="center" shrinkToFit="1"/>
    </xf>
    <xf numFmtId="58" fontId="13" fillId="0" borderId="3" xfId="2" applyNumberFormat="1" applyFont="1" applyBorder="1" applyAlignment="1" applyProtection="1">
      <alignment horizontal="left" vertical="center" shrinkToFit="1"/>
      <protection locked="0"/>
    </xf>
    <xf numFmtId="58" fontId="13" fillId="0" borderId="9" xfId="2" applyNumberFormat="1" applyFont="1" applyBorder="1" applyAlignment="1" applyProtection="1">
      <alignment horizontal="left" vertical="center" shrinkToFit="1"/>
      <protection locked="0"/>
    </xf>
    <xf numFmtId="58" fontId="13" fillId="0" borderId="4" xfId="2" applyNumberFormat="1" applyFont="1" applyBorder="1" applyAlignment="1" applyProtection="1">
      <alignment horizontal="left" vertical="center" shrinkToFit="1"/>
      <protection locked="0"/>
    </xf>
    <xf numFmtId="0" fontId="13" fillId="0" borderId="0" xfId="2" applyFont="1" applyAlignment="1">
      <alignment horizontal="distributed" vertical="top" shrinkToFit="1"/>
    </xf>
    <xf numFmtId="0" fontId="13" fillId="0" borderId="3" xfId="2" applyFont="1" applyBorder="1" applyAlignment="1" applyProtection="1">
      <alignment horizontal="left" vertical="center" shrinkToFit="1"/>
      <protection locked="0"/>
    </xf>
    <xf numFmtId="0" fontId="13" fillId="0" borderId="9" xfId="2" applyFont="1" applyBorder="1" applyAlignment="1" applyProtection="1">
      <alignment horizontal="left" vertical="center" shrinkToFit="1"/>
      <protection locked="0"/>
    </xf>
    <xf numFmtId="0" fontId="13" fillId="0" borderId="4" xfId="2" applyFont="1" applyBorder="1" applyAlignment="1" applyProtection="1">
      <alignment horizontal="left" vertical="center" shrinkToFit="1"/>
      <protection locked="0"/>
    </xf>
    <xf numFmtId="0" fontId="13" fillId="0" borderId="0" xfId="2" applyFont="1" applyAlignment="1">
      <alignment horizontal="distributed" vertical="center" indent="1" shrinkToFit="1"/>
    </xf>
    <xf numFmtId="58" fontId="13" fillId="0" borderId="3" xfId="2" applyNumberFormat="1" applyFont="1" applyBorder="1" applyAlignment="1" applyProtection="1">
      <alignment horizontal="center" vertical="center" shrinkToFit="1"/>
      <protection locked="0"/>
    </xf>
    <xf numFmtId="58" fontId="13" fillId="0" borderId="9" xfId="2" applyNumberFormat="1" applyFont="1" applyBorder="1" applyAlignment="1" applyProtection="1">
      <alignment horizontal="center" vertical="center" shrinkToFit="1"/>
      <protection locked="0"/>
    </xf>
    <xf numFmtId="58" fontId="13" fillId="0" borderId="9" xfId="2" applyNumberFormat="1" applyFont="1" applyBorder="1" applyAlignment="1">
      <alignment horizontal="center" vertical="center" shrinkToFit="1"/>
    </xf>
    <xf numFmtId="0" fontId="13" fillId="0" borderId="0" xfId="2" applyFont="1" applyAlignment="1">
      <alignment horizontal="left" vertical="center" wrapText="1" shrinkToFit="1"/>
    </xf>
    <xf numFmtId="0" fontId="26" fillId="2" borderId="27" xfId="16" applyFont="1" applyFill="1" applyBorder="1" applyAlignment="1" applyProtection="1">
      <alignment horizontal="center" vertical="center" shrinkToFit="1"/>
    </xf>
    <xf numFmtId="0" fontId="26" fillId="2" borderId="22" xfId="16" applyFont="1" applyFill="1" applyBorder="1" applyAlignment="1" applyProtection="1">
      <alignment horizontal="center" vertical="center" shrinkToFit="1"/>
    </xf>
    <xf numFmtId="0" fontId="26" fillId="2" borderId="100" xfId="16" applyFont="1" applyFill="1" applyBorder="1" applyAlignment="1" applyProtection="1">
      <alignment horizontal="center" vertical="center" shrinkToFit="1"/>
    </xf>
    <xf numFmtId="0" fontId="26" fillId="2" borderId="58" xfId="16" applyFont="1" applyFill="1" applyBorder="1" applyAlignment="1" applyProtection="1">
      <alignment horizontal="center" vertical="center" shrinkToFit="1"/>
    </xf>
    <xf numFmtId="0" fontId="26" fillId="2" borderId="18" xfId="16" applyFont="1" applyFill="1" applyBorder="1" applyAlignment="1" applyProtection="1">
      <alignment horizontal="center" vertical="center" shrinkToFit="1"/>
    </xf>
    <xf numFmtId="0" fontId="26" fillId="2" borderId="101" xfId="16" applyFont="1" applyFill="1" applyBorder="1" applyAlignment="1" applyProtection="1">
      <alignment horizontal="center" vertical="center" shrinkToFit="1"/>
    </xf>
    <xf numFmtId="0" fontId="13" fillId="0" borderId="0" xfId="2" applyFont="1" applyAlignment="1">
      <alignment horizontal="distributed" vertical="center" wrapText="1" shrinkToFit="1"/>
    </xf>
    <xf numFmtId="0" fontId="6" fillId="0" borderId="0" xfId="2" applyFont="1" applyAlignment="1">
      <alignment horizontal="right" vertical="center" shrinkToFit="1"/>
    </xf>
    <xf numFmtId="0" fontId="6" fillId="0" borderId="0" xfId="2" applyFont="1" applyAlignment="1" applyProtection="1">
      <alignment horizontal="left" vertical="center" wrapText="1" shrinkToFit="1"/>
      <protection locked="0"/>
    </xf>
    <xf numFmtId="0" fontId="6" fillId="0" borderId="0" xfId="2" applyFont="1" applyAlignment="1" applyProtection="1">
      <alignment horizontal="left" vertical="top" shrinkToFit="1"/>
      <protection locked="0"/>
    </xf>
    <xf numFmtId="0" fontId="24" fillId="0" borderId="0" xfId="2" applyFont="1" applyAlignment="1">
      <alignment horizontal="distributed" vertical="top" wrapText="1" shrinkToFit="1"/>
    </xf>
    <xf numFmtId="0" fontId="24" fillId="0" borderId="0" xfId="2" applyFont="1" applyAlignment="1">
      <alignment horizontal="left" vertical="top" wrapText="1" shrinkToFit="1"/>
    </xf>
    <xf numFmtId="0" fontId="16" fillId="0" borderId="0" xfId="2" applyFont="1" applyAlignment="1">
      <alignment horizontal="distributed" vertical="center"/>
    </xf>
    <xf numFmtId="0" fontId="6" fillId="0" borderId="0" xfId="2" applyFont="1" applyAlignment="1">
      <alignment horizontal="distributed" vertical="center" shrinkToFit="1"/>
    </xf>
    <xf numFmtId="42" fontId="15" fillId="0" borderId="0" xfId="2" applyNumberFormat="1" applyFont="1" applyAlignment="1" applyProtection="1">
      <alignment horizontal="center" vertical="center" shrinkToFit="1"/>
      <protection locked="0"/>
    </xf>
    <xf numFmtId="0" fontId="6" fillId="0" borderId="0" xfId="2" applyFont="1" applyAlignment="1">
      <alignment horizontal="left" vertical="top" shrinkToFit="1"/>
    </xf>
    <xf numFmtId="42" fontId="6" fillId="0" borderId="0" xfId="2" applyNumberFormat="1" applyFont="1" applyAlignment="1" applyProtection="1">
      <alignment horizontal="center" vertical="top" shrinkToFit="1"/>
      <protection locked="0"/>
    </xf>
    <xf numFmtId="58" fontId="6" fillId="0" borderId="0" xfId="2" applyNumberFormat="1" applyFont="1" applyAlignment="1" applyProtection="1">
      <alignment horizontal="left" vertical="center" shrinkToFit="1"/>
      <protection locked="0"/>
    </xf>
    <xf numFmtId="58" fontId="6" fillId="0" borderId="0" xfId="2" applyNumberFormat="1" applyFont="1" applyAlignment="1" applyProtection="1">
      <alignment horizontal="center" vertical="center" shrinkToFit="1"/>
      <protection locked="0"/>
    </xf>
    <xf numFmtId="0" fontId="6" fillId="0" borderId="0" xfId="2" applyFont="1" applyAlignment="1">
      <alignment horizontal="distributed" vertical="top" shrinkToFit="1"/>
    </xf>
    <xf numFmtId="0" fontId="6" fillId="0" borderId="0" xfId="2" applyFont="1" applyAlignment="1" applyProtection="1">
      <alignment horizontal="left" vertical="center"/>
      <protection locked="0"/>
    </xf>
    <xf numFmtId="0" fontId="6" fillId="0" borderId="27" xfId="2" applyFont="1" applyBorder="1" applyAlignment="1">
      <alignment horizontal="left" vertical="center"/>
    </xf>
    <xf numFmtId="0" fontId="6" fillId="0" borderId="22" xfId="2" applyFont="1" applyBorder="1" applyAlignment="1">
      <alignment horizontal="left" vertical="center"/>
    </xf>
    <xf numFmtId="0" fontId="6" fillId="0" borderId="100" xfId="2" applyFont="1" applyBorder="1" applyAlignment="1">
      <alignment horizontal="left" vertical="center"/>
    </xf>
    <xf numFmtId="0" fontId="6" fillId="0" borderId="102" xfId="2" applyFont="1" applyBorder="1" applyAlignment="1" applyProtection="1">
      <alignment horizontal="left" vertical="center" shrinkToFit="1"/>
      <protection locked="0"/>
    </xf>
    <xf numFmtId="0" fontId="6" fillId="0" borderId="0" xfId="2" applyFont="1" applyAlignment="1" applyProtection="1">
      <alignment horizontal="distributed" vertical="center" shrinkToFit="1"/>
      <protection locked="0"/>
    </xf>
    <xf numFmtId="0" fontId="6" fillId="0" borderId="18" xfId="2" applyFont="1" applyBorder="1" applyAlignment="1" applyProtection="1">
      <alignment horizontal="left" vertical="center" shrinkToFit="1"/>
      <protection locked="0"/>
    </xf>
    <xf numFmtId="0" fontId="6" fillId="0" borderId="101" xfId="2" applyFont="1" applyBorder="1" applyAlignment="1" applyProtection="1">
      <alignment horizontal="left" vertical="center" shrinkToFit="1"/>
      <protection locked="0"/>
    </xf>
    <xf numFmtId="0" fontId="6" fillId="0" borderId="18" xfId="2" applyFont="1" applyBorder="1" applyAlignment="1">
      <alignment horizontal="distributed" vertical="center" shrinkToFit="1"/>
    </xf>
    <xf numFmtId="0" fontId="21" fillId="0" borderId="0" xfId="2" applyFont="1" applyAlignment="1">
      <alignment horizontal="distributed" vertical="center" shrinkToFit="1"/>
    </xf>
    <xf numFmtId="0" fontId="21" fillId="0" borderId="0" xfId="2" applyFont="1" applyAlignment="1">
      <alignment horizontal="right" vertical="center" indent="1" shrinkToFit="1"/>
    </xf>
    <xf numFmtId="0" fontId="25" fillId="2" borderId="27" xfId="16" applyFont="1" applyFill="1" applyBorder="1" applyAlignment="1">
      <alignment horizontal="center" vertical="center"/>
    </xf>
    <xf numFmtId="0" fontId="25" fillId="2" borderId="22" xfId="16" applyFont="1" applyFill="1" applyBorder="1" applyAlignment="1">
      <alignment horizontal="center" vertical="center"/>
    </xf>
    <xf numFmtId="0" fontId="25" fillId="2" borderId="100" xfId="16" applyFont="1" applyFill="1" applyBorder="1" applyAlignment="1">
      <alignment horizontal="center" vertical="center"/>
    </xf>
    <xf numFmtId="0" fontId="25" fillId="2" borderId="58" xfId="16" applyFont="1" applyFill="1" applyBorder="1" applyAlignment="1">
      <alignment horizontal="center" vertical="center"/>
    </xf>
    <xf numFmtId="0" fontId="25" fillId="2" borderId="18" xfId="16" applyFont="1" applyFill="1" applyBorder="1" applyAlignment="1">
      <alignment horizontal="center" vertical="center"/>
    </xf>
    <xf numFmtId="0" fontId="25" fillId="2" borderId="101" xfId="16" applyFont="1" applyFill="1" applyBorder="1" applyAlignment="1">
      <alignment horizontal="center" vertical="center"/>
    </xf>
    <xf numFmtId="0" fontId="21" fillId="0" borderId="0" xfId="2" applyFont="1" applyAlignment="1">
      <alignment horizontal="left" vertical="center"/>
    </xf>
    <xf numFmtId="0" fontId="21" fillId="0" borderId="0" xfId="2" applyFont="1" applyAlignment="1" applyProtection="1">
      <alignment horizontal="left" vertical="center" shrinkToFit="1"/>
      <protection locked="0"/>
    </xf>
    <xf numFmtId="0" fontId="21" fillId="0" borderId="0" xfId="2" applyFont="1" applyAlignment="1">
      <alignment horizontal="right" vertical="center"/>
    </xf>
    <xf numFmtId="58" fontId="21" fillId="0" borderId="0" xfId="2" applyNumberFormat="1" applyFont="1" applyAlignment="1" applyProtection="1">
      <alignment horizontal="right" vertical="center" shrinkToFit="1"/>
      <protection locked="0"/>
    </xf>
    <xf numFmtId="0" fontId="21" fillId="0" borderId="0" xfId="2" applyFont="1" applyAlignment="1" applyProtection="1">
      <alignment horizontal="left" vertical="center" wrapText="1" shrinkToFit="1"/>
      <protection locked="0"/>
    </xf>
    <xf numFmtId="0" fontId="21" fillId="0" borderId="0" xfId="2" applyFont="1" applyAlignment="1">
      <alignment horizontal="right" vertical="center" shrinkToFit="1"/>
    </xf>
    <xf numFmtId="0" fontId="21" fillId="0" borderId="0" xfId="2" applyFont="1" applyAlignment="1" applyProtection="1">
      <alignment horizontal="distributed" vertical="center" shrinkToFit="1"/>
      <protection locked="0"/>
    </xf>
    <xf numFmtId="0" fontId="21" fillId="0" borderId="10" xfId="2" applyFont="1" applyBorder="1" applyAlignment="1">
      <alignment horizontal="distributed" vertical="center"/>
    </xf>
    <xf numFmtId="0" fontId="21" fillId="0" borderId="0" xfId="2" applyFont="1" applyAlignment="1">
      <alignment horizontal="center" vertical="center"/>
    </xf>
    <xf numFmtId="0" fontId="21" fillId="0" borderId="0" xfId="2" applyFont="1" applyAlignment="1">
      <alignment horizontal="distributed" vertical="center" wrapText="1"/>
    </xf>
    <xf numFmtId="0" fontId="21" fillId="0" borderId="0" xfId="3" applyFont="1" applyAlignment="1">
      <alignment horizontal="right" vertical="center"/>
    </xf>
    <xf numFmtId="0" fontId="21" fillId="0" borderId="0" xfId="2" applyFont="1" applyAlignment="1">
      <alignment horizontal="center" vertical="top"/>
    </xf>
    <xf numFmtId="0" fontId="21" fillId="0" borderId="10" xfId="2" applyFont="1" applyBorder="1" applyAlignment="1" applyProtection="1">
      <alignment horizontal="left" vertical="center" shrinkToFit="1"/>
      <protection locked="0"/>
    </xf>
    <xf numFmtId="0" fontId="21" fillId="0" borderId="0" xfId="2" applyFont="1" applyAlignment="1" applyProtection="1">
      <alignment horizontal="left" vertical="top" wrapText="1"/>
      <protection locked="0"/>
    </xf>
    <xf numFmtId="0" fontId="21" fillId="0" borderId="0" xfId="3" applyFont="1" applyAlignment="1">
      <alignment horizontal="distributed" vertical="top" wrapText="1"/>
    </xf>
    <xf numFmtId="0" fontId="0" fillId="0" borderId="0" xfId="0" applyAlignment="1">
      <alignment horizontal="distributed" vertical="top" wrapText="1"/>
    </xf>
    <xf numFmtId="0" fontId="21" fillId="0" borderId="0" xfId="2" applyFont="1" applyAlignment="1">
      <alignment horizontal="distributed" vertical="center"/>
    </xf>
    <xf numFmtId="0" fontId="22" fillId="0" borderId="0" xfId="2" applyFont="1" applyAlignment="1">
      <alignment horizontal="left" vertical="top" wrapText="1"/>
    </xf>
    <xf numFmtId="0" fontId="21" fillId="0" borderId="0" xfId="3" applyFont="1" applyAlignment="1">
      <alignment horizontal="distributed" vertical="center"/>
    </xf>
    <xf numFmtId="0" fontId="21" fillId="0" borderId="0" xfId="2" applyFont="1" applyAlignment="1">
      <alignment horizontal="left" vertical="top" wrapText="1"/>
    </xf>
    <xf numFmtId="0" fontId="21" fillId="0" borderId="0" xfId="3" applyFont="1" applyAlignment="1">
      <alignment horizontal="left" vertical="top" wrapText="1"/>
    </xf>
  </cellXfs>
  <cellStyles count="17">
    <cellStyle name="パーセント" xfId="14" builtinId="5"/>
    <cellStyle name="ハイパーリンク" xfId="16" builtinId="8"/>
    <cellStyle name="桁区切り 2" xfId="12" xr:uid="{00000000-0005-0000-0000-000002000000}"/>
    <cellStyle name="桁区切り 3" xfId="10" xr:uid="{00000000-0005-0000-0000-000003000000}"/>
    <cellStyle name="桁区切り 5 2 2 3" xfId="7" xr:uid="{00000000-0005-0000-0000-000004000000}"/>
    <cellStyle name="通貨 2" xfId="13" xr:uid="{00000000-0005-0000-0000-000005000000}"/>
    <cellStyle name="通貨 4 2 2 3" xfId="8" xr:uid="{00000000-0005-0000-0000-000006000000}"/>
    <cellStyle name="標準" xfId="0" builtinId="0"/>
    <cellStyle name="標準 2" xfId="15" xr:uid="{00000000-0005-0000-0000-000008000000}"/>
    <cellStyle name="標準 2 2" xfId="1" xr:uid="{00000000-0005-0000-0000-000009000000}"/>
    <cellStyle name="標準 3" xfId="11" xr:uid="{00000000-0005-0000-0000-00000A000000}"/>
    <cellStyle name="標準 4" xfId="4" xr:uid="{00000000-0005-0000-0000-00000B000000}"/>
    <cellStyle name="標準 5" xfId="9" xr:uid="{00000000-0005-0000-0000-00000C000000}"/>
    <cellStyle name="標準 6 3 2 3" xfId="6" xr:uid="{00000000-0005-0000-0000-00000D000000}"/>
    <cellStyle name="標準_005(変更)工程表" xfId="3" xr:uid="{00000000-0005-0000-0000-00000E000000}"/>
    <cellStyle name="標準_006現場代理人等通知書" xfId="2" xr:uid="{00000000-0005-0000-0000-00000F000000}"/>
    <cellStyle name="標準_008現場代理人等変更通知書" xfId="5" xr:uid="{00000000-0005-0000-0000-000010000000}"/>
  </cellStyles>
  <dxfs count="68">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34998626667073579"/>
      </font>
      <fill>
        <patternFill>
          <bgColor rgb="FFFFFF00"/>
        </patternFill>
      </fill>
    </dxf>
    <dxf>
      <font>
        <color theme="0" tint="-0.24994659260841701"/>
      </font>
      <numFmt numFmtId="0" formatCode="General"/>
      <fill>
        <patternFill patternType="none">
          <bgColor auto="1"/>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theme="0"/>
        </patternFill>
      </fill>
    </dxf>
    <dxf>
      <font>
        <color theme="0" tint="-0.34998626667073579"/>
      </font>
      <fill>
        <patternFill>
          <bgColor rgb="FFFFFF00"/>
        </patternFill>
      </fill>
    </dxf>
    <dxf>
      <fill>
        <patternFill>
          <bgColor rgb="FFFFFF00"/>
        </patternFill>
      </fill>
    </dxf>
    <dxf>
      <font>
        <color theme="0" tint="-0.34998626667073579"/>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ont>
        <color theme="0" tint="-0.34998626667073579"/>
      </font>
      <fill>
        <patternFill patternType="solid">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E6"/>
      <color rgb="FFF3F6DA"/>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123825</xdr:colOff>
      <xdr:row>14</xdr:row>
      <xdr:rowOff>333375</xdr:rowOff>
    </xdr:from>
    <xdr:to>
      <xdr:col>13</xdr:col>
      <xdr:colOff>104775</xdr:colOff>
      <xdr:row>25</xdr:row>
      <xdr:rowOff>28575</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6096000" y="3981450"/>
          <a:ext cx="285750" cy="1828800"/>
        </a:xfrm>
        <a:prstGeom prst="rightBrace">
          <a:avLst>
            <a:gd name="adj1" fmla="val 37181"/>
            <a:gd name="adj2" fmla="val 41347"/>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161925</xdr:colOff>
      <xdr:row>10</xdr:row>
      <xdr:rowOff>180974</xdr:rowOff>
    </xdr:from>
    <xdr:to>
      <xdr:col>20</xdr:col>
      <xdr:colOff>114300</xdr:colOff>
      <xdr:row>33</xdr:row>
      <xdr:rowOff>19050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6429375" y="2343149"/>
          <a:ext cx="285750" cy="5391151"/>
        </a:xfrm>
        <a:prstGeom prst="rightBrace">
          <a:avLst>
            <a:gd name="adj1" fmla="val 37181"/>
            <a:gd name="adj2" fmla="val 30471"/>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104775</xdr:colOff>
      <xdr:row>3</xdr:row>
      <xdr:rowOff>352423</xdr:rowOff>
    </xdr:from>
    <xdr:to>
      <xdr:col>19</xdr:col>
      <xdr:colOff>57150</xdr:colOff>
      <xdr:row>48</xdr:row>
      <xdr:rowOff>28574</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6391275" y="981073"/>
          <a:ext cx="285750" cy="15792451"/>
        </a:xfrm>
        <a:prstGeom prst="rightBrace">
          <a:avLst>
            <a:gd name="adj1" fmla="val 37181"/>
            <a:gd name="adj2" fmla="val 9079"/>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323850</xdr:colOff>
      <xdr:row>12</xdr:row>
      <xdr:rowOff>200025</xdr:rowOff>
    </xdr:from>
    <xdr:to>
      <xdr:col>21</xdr:col>
      <xdr:colOff>257175</xdr:colOff>
      <xdr:row>23</xdr:row>
      <xdr:rowOff>47625</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9277350" y="2419350"/>
          <a:ext cx="361950" cy="2143125"/>
        </a:xfrm>
        <a:prstGeom prst="rightBrace">
          <a:avLst>
            <a:gd name="adj1" fmla="val 32017"/>
            <a:gd name="adj2" fmla="val 4677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57150</xdr:colOff>
      <xdr:row>11</xdr:row>
      <xdr:rowOff>171450</xdr:rowOff>
    </xdr:from>
    <xdr:to>
      <xdr:col>17</xdr:col>
      <xdr:colOff>114300</xdr:colOff>
      <xdr:row>33</xdr:row>
      <xdr:rowOff>200025</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6638925" y="3486150"/>
          <a:ext cx="361950" cy="5581650"/>
        </a:xfrm>
        <a:prstGeom prst="rightBrace">
          <a:avLst>
            <a:gd name="adj1" fmla="val 32017"/>
            <a:gd name="adj2" fmla="val 4677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sheetPr>
  <dimension ref="A1:P46"/>
  <sheetViews>
    <sheetView showGridLines="0" tabSelected="1" zoomScale="85" zoomScaleNormal="85" zoomScaleSheetLayoutView="115" workbookViewId="0">
      <selection sqref="A1:J1"/>
    </sheetView>
  </sheetViews>
  <sheetFormatPr defaultColWidth="12.75" defaultRowHeight="20.149999999999999" customHeight="1"/>
  <cols>
    <col min="1" max="1" width="10.5" style="1" customWidth="1"/>
    <col min="2" max="2" width="16.08203125" style="1" bestFit="1" customWidth="1"/>
    <col min="3" max="3" width="4.25" style="1" customWidth="1"/>
    <col min="4" max="4" width="5.5" style="1" bestFit="1" customWidth="1"/>
    <col min="5" max="5" width="2.75" style="1" customWidth="1"/>
    <col min="6" max="6" width="3.5" style="1" bestFit="1" customWidth="1"/>
    <col min="7" max="7" width="2.75" style="1" customWidth="1"/>
    <col min="8" max="8" width="3.5" style="1" bestFit="1" customWidth="1"/>
    <col min="9" max="9" width="2.75" style="1" customWidth="1"/>
    <col min="10" max="10" width="21.58203125" style="55" customWidth="1"/>
    <col min="11" max="11" width="7.08203125" style="1" customWidth="1"/>
    <col min="12" max="16384" width="12.75" style="1"/>
  </cols>
  <sheetData>
    <row r="1" spans="1:16" s="73" customFormat="1" ht="25.5">
      <c r="A1" s="427" t="s">
        <v>0</v>
      </c>
      <c r="B1" s="427"/>
      <c r="C1" s="427"/>
      <c r="D1" s="427"/>
      <c r="E1" s="427"/>
      <c r="F1" s="427"/>
      <c r="G1" s="427"/>
      <c r="H1" s="427"/>
      <c r="I1" s="427"/>
      <c r="J1" s="427"/>
    </row>
    <row r="2" spans="1:16" s="73" customFormat="1" ht="15" customHeight="1">
      <c r="A2" s="429" t="s">
        <v>1</v>
      </c>
      <c r="B2" s="429"/>
      <c r="C2" s="429"/>
      <c r="D2" s="429"/>
      <c r="E2" s="429"/>
      <c r="F2" s="429"/>
      <c r="G2" s="429"/>
      <c r="H2" s="429"/>
      <c r="I2" s="429"/>
      <c r="J2" s="429"/>
      <c r="K2" s="429"/>
      <c r="M2" s="381" t="s">
        <v>483</v>
      </c>
      <c r="N2" s="381"/>
      <c r="O2" s="381"/>
      <c r="P2" s="381"/>
    </row>
    <row r="3" spans="1:16" s="73" customFormat="1" ht="15" customHeight="1">
      <c r="A3" s="429" t="s">
        <v>2</v>
      </c>
      <c r="B3" s="429"/>
      <c r="C3" s="429"/>
      <c r="D3" s="429"/>
      <c r="E3" s="429"/>
      <c r="F3" s="429"/>
      <c r="G3" s="429"/>
      <c r="H3" s="429"/>
      <c r="I3" s="429"/>
      <c r="J3" s="429"/>
      <c r="K3" s="429"/>
      <c r="M3" s="381"/>
      <c r="N3" s="381"/>
      <c r="O3" s="381"/>
      <c r="P3" s="381"/>
    </row>
    <row r="4" spans="1:16" ht="15" customHeight="1">
      <c r="A4" s="429" t="s">
        <v>3</v>
      </c>
      <c r="B4" s="429"/>
      <c r="C4" s="429"/>
      <c r="D4" s="429"/>
      <c r="E4" s="429"/>
      <c r="F4" s="429"/>
      <c r="G4" s="429"/>
      <c r="H4" s="429"/>
      <c r="I4" s="429"/>
      <c r="J4" s="429"/>
      <c r="K4" s="429"/>
      <c r="M4" s="381"/>
      <c r="N4" s="381"/>
      <c r="O4" s="381"/>
      <c r="P4" s="381"/>
    </row>
    <row r="5" spans="1:16" ht="15" customHeight="1">
      <c r="A5" s="429" t="s">
        <v>4</v>
      </c>
      <c r="B5" s="429"/>
      <c r="C5" s="429"/>
      <c r="D5" s="429"/>
      <c r="E5" s="429"/>
      <c r="F5" s="429"/>
      <c r="G5" s="429"/>
      <c r="H5" s="429"/>
      <c r="I5" s="429"/>
      <c r="J5" s="429"/>
      <c r="K5" s="429"/>
      <c r="M5" s="381"/>
      <c r="N5" s="381"/>
      <c r="O5" s="381"/>
      <c r="P5" s="381"/>
    </row>
    <row r="6" spans="1:16" ht="15" customHeight="1">
      <c r="A6" s="430" t="s">
        <v>5</v>
      </c>
      <c r="B6" s="429"/>
      <c r="C6" s="429"/>
      <c r="D6" s="429"/>
      <c r="E6" s="429"/>
      <c r="F6" s="429"/>
      <c r="G6" s="429"/>
      <c r="H6" s="429"/>
      <c r="I6" s="429"/>
      <c r="J6" s="429"/>
      <c r="K6" s="429"/>
    </row>
    <row r="7" spans="1:16" ht="15" customHeight="1">
      <c r="A7" s="429" t="s">
        <v>6</v>
      </c>
      <c r="B7" s="429"/>
      <c r="C7" s="429"/>
      <c r="D7" s="429"/>
      <c r="E7" s="429"/>
      <c r="F7" s="429"/>
      <c r="G7" s="429"/>
      <c r="H7" s="429"/>
      <c r="I7" s="429"/>
      <c r="J7" s="429"/>
      <c r="K7" s="429"/>
    </row>
    <row r="8" spans="1:16" ht="15" customHeight="1" thickBot="1">
      <c r="A8" s="429" t="s">
        <v>7</v>
      </c>
      <c r="B8" s="429"/>
      <c r="C8" s="429"/>
      <c r="D8" s="429"/>
      <c r="E8" s="429"/>
      <c r="F8" s="429"/>
      <c r="G8" s="429"/>
      <c r="H8" s="429"/>
      <c r="I8" s="429"/>
      <c r="J8" s="429"/>
      <c r="K8" s="429"/>
    </row>
    <row r="9" spans="1:16" s="58" customFormat="1" ht="30" customHeight="1" thickBot="1">
      <c r="A9" s="74" t="s">
        <v>8</v>
      </c>
      <c r="B9" s="75" t="s">
        <v>9</v>
      </c>
      <c r="C9" s="428" t="s">
        <v>10</v>
      </c>
      <c r="D9" s="428"/>
      <c r="E9" s="428"/>
      <c r="F9" s="428"/>
      <c r="G9" s="428"/>
      <c r="H9" s="428"/>
      <c r="I9" s="428"/>
      <c r="J9" s="76" t="s">
        <v>11</v>
      </c>
      <c r="K9" s="77" t="s">
        <v>12</v>
      </c>
    </row>
    <row r="10" spans="1:16" ht="20.149999999999999" customHeight="1" thickBot="1">
      <c r="A10" s="63" t="s">
        <v>13</v>
      </c>
      <c r="B10" s="59" t="s">
        <v>14</v>
      </c>
      <c r="C10" s="78" t="s">
        <v>15</v>
      </c>
      <c r="D10" s="157"/>
      <c r="E10" s="79" t="s">
        <v>16</v>
      </c>
      <c r="F10" s="157"/>
      <c r="G10" s="80" t="s">
        <v>17</v>
      </c>
      <c r="H10" s="157"/>
      <c r="I10" s="81" t="s">
        <v>18</v>
      </c>
      <c r="J10" s="80" t="s">
        <v>19</v>
      </c>
      <c r="K10" s="201"/>
    </row>
    <row r="11" spans="1:16" ht="20.149999999999999" customHeight="1">
      <c r="A11" s="64"/>
      <c r="B11" s="69" t="s">
        <v>20</v>
      </c>
      <c r="C11" s="400"/>
      <c r="D11" s="401"/>
      <c r="E11" s="401"/>
      <c r="F11" s="401"/>
      <c r="G11" s="401"/>
      <c r="H11" s="401"/>
      <c r="I11" s="402"/>
      <c r="J11" s="67" t="s">
        <v>21</v>
      </c>
      <c r="K11" s="202"/>
    </row>
    <row r="12" spans="1:16" ht="20.149999999999999" customHeight="1">
      <c r="A12" s="64"/>
      <c r="B12" s="56" t="s">
        <v>22</v>
      </c>
      <c r="C12" s="409"/>
      <c r="D12" s="410"/>
      <c r="E12" s="410"/>
      <c r="F12" s="410"/>
      <c r="G12" s="410"/>
      <c r="H12" s="410"/>
      <c r="I12" s="411"/>
      <c r="J12" s="82" t="s">
        <v>23</v>
      </c>
      <c r="K12" s="203"/>
    </row>
    <row r="13" spans="1:16" ht="20.149999999999999" customHeight="1">
      <c r="A13" s="64"/>
      <c r="B13" s="69" t="s">
        <v>24</v>
      </c>
      <c r="C13" s="400"/>
      <c r="D13" s="401"/>
      <c r="E13" s="401"/>
      <c r="F13" s="401"/>
      <c r="G13" s="401"/>
      <c r="H13" s="401"/>
      <c r="I13" s="402"/>
      <c r="J13" s="67" t="s">
        <v>25</v>
      </c>
      <c r="K13" s="202"/>
    </row>
    <row r="14" spans="1:16" ht="20.149999999999999" customHeight="1" thickBot="1">
      <c r="A14" s="65"/>
      <c r="B14" s="60" t="s">
        <v>22</v>
      </c>
      <c r="C14" s="403"/>
      <c r="D14" s="404"/>
      <c r="E14" s="404"/>
      <c r="F14" s="404"/>
      <c r="G14" s="404"/>
      <c r="H14" s="404"/>
      <c r="I14" s="405"/>
      <c r="J14" s="83" t="s">
        <v>25</v>
      </c>
      <c r="K14" s="204"/>
    </row>
    <row r="15" spans="1:16" ht="60" customHeight="1">
      <c r="A15" s="62" t="s">
        <v>26</v>
      </c>
      <c r="B15" s="56" t="s">
        <v>465</v>
      </c>
      <c r="C15" s="406" t="s">
        <v>466</v>
      </c>
      <c r="D15" s="407"/>
      <c r="E15" s="407"/>
      <c r="F15" s="407"/>
      <c r="G15" s="407"/>
      <c r="H15" s="407"/>
      <c r="I15" s="408"/>
      <c r="J15" s="84"/>
      <c r="K15" s="205"/>
    </row>
    <row r="16" spans="1:16" ht="60" customHeight="1">
      <c r="A16" s="354" t="s">
        <v>468</v>
      </c>
      <c r="B16" s="352" t="s">
        <v>27</v>
      </c>
      <c r="C16" s="421" t="s">
        <v>472</v>
      </c>
      <c r="D16" s="422"/>
      <c r="E16" s="422"/>
      <c r="F16" s="422"/>
      <c r="G16" s="422"/>
      <c r="H16" s="422"/>
      <c r="I16" s="423"/>
      <c r="J16" s="55" t="s">
        <v>487</v>
      </c>
      <c r="K16" s="353"/>
    </row>
    <row r="17" spans="1:12" ht="20.149999999999999" customHeight="1">
      <c r="A17" s="62"/>
      <c r="B17" s="69" t="s">
        <v>28</v>
      </c>
      <c r="C17" s="400" t="s">
        <v>29</v>
      </c>
      <c r="D17" s="401"/>
      <c r="E17" s="401"/>
      <c r="F17" s="401"/>
      <c r="G17" s="401"/>
      <c r="H17" s="401"/>
      <c r="I17" s="402"/>
      <c r="J17" s="67" t="s">
        <v>487</v>
      </c>
      <c r="K17" s="202"/>
    </row>
    <row r="18" spans="1:12" ht="20.149999999999999" customHeight="1">
      <c r="A18" s="62"/>
      <c r="B18" s="56" t="s">
        <v>30</v>
      </c>
      <c r="C18" s="409" t="s">
        <v>31</v>
      </c>
      <c r="D18" s="410"/>
      <c r="E18" s="410"/>
      <c r="F18" s="410"/>
      <c r="G18" s="410"/>
      <c r="H18" s="410"/>
      <c r="I18" s="411"/>
      <c r="J18" s="82" t="s">
        <v>487</v>
      </c>
      <c r="K18" s="203"/>
    </row>
    <row r="19" spans="1:12" ht="45" customHeight="1">
      <c r="A19" s="62"/>
      <c r="B19" s="57" t="s">
        <v>32</v>
      </c>
      <c r="C19" s="412" t="s">
        <v>453</v>
      </c>
      <c r="D19" s="413"/>
      <c r="E19" s="413"/>
      <c r="F19" s="413"/>
      <c r="G19" s="413"/>
      <c r="H19" s="413"/>
      <c r="I19" s="414"/>
      <c r="J19" s="68" t="s">
        <v>487</v>
      </c>
      <c r="K19" s="206"/>
    </row>
    <row r="20" spans="1:12" ht="60" customHeight="1">
      <c r="A20" s="354" t="s">
        <v>469</v>
      </c>
      <c r="B20" s="352" t="s">
        <v>27</v>
      </c>
      <c r="C20" s="421" t="s">
        <v>471</v>
      </c>
      <c r="D20" s="422"/>
      <c r="E20" s="422"/>
      <c r="F20" s="422"/>
      <c r="G20" s="422"/>
      <c r="H20" s="422"/>
      <c r="I20" s="423"/>
      <c r="J20" s="55" t="s">
        <v>488</v>
      </c>
      <c r="K20" s="353"/>
    </row>
    <row r="21" spans="1:12" ht="20.149999999999999" customHeight="1">
      <c r="A21" s="62"/>
      <c r="B21" s="69" t="s">
        <v>28</v>
      </c>
      <c r="C21" s="400" t="s">
        <v>29</v>
      </c>
      <c r="D21" s="401"/>
      <c r="E21" s="401"/>
      <c r="F21" s="401"/>
      <c r="G21" s="401"/>
      <c r="H21" s="401"/>
      <c r="I21" s="402"/>
      <c r="J21" s="67" t="s">
        <v>488</v>
      </c>
      <c r="K21" s="202"/>
    </row>
    <row r="22" spans="1:12" ht="20.149999999999999" customHeight="1">
      <c r="A22" s="62"/>
      <c r="B22" s="56" t="s">
        <v>30</v>
      </c>
      <c r="C22" s="409" t="s">
        <v>473</v>
      </c>
      <c r="D22" s="410"/>
      <c r="E22" s="410"/>
      <c r="F22" s="410"/>
      <c r="G22" s="410"/>
      <c r="H22" s="410"/>
      <c r="I22" s="411"/>
      <c r="J22" s="82" t="s">
        <v>488</v>
      </c>
      <c r="K22" s="203"/>
    </row>
    <row r="23" spans="1:12" ht="45" customHeight="1">
      <c r="A23" s="62"/>
      <c r="B23" s="57" t="s">
        <v>32</v>
      </c>
      <c r="C23" s="412" t="s">
        <v>454</v>
      </c>
      <c r="D23" s="413"/>
      <c r="E23" s="413"/>
      <c r="F23" s="413"/>
      <c r="G23" s="413"/>
      <c r="H23" s="413"/>
      <c r="I23" s="414"/>
      <c r="J23" s="68" t="s">
        <v>488</v>
      </c>
      <c r="K23" s="206"/>
    </row>
    <row r="24" spans="1:12" ht="60" customHeight="1">
      <c r="A24" s="354" t="s">
        <v>470</v>
      </c>
      <c r="B24" s="352" t="s">
        <v>27</v>
      </c>
      <c r="C24" s="421"/>
      <c r="D24" s="422"/>
      <c r="E24" s="422"/>
      <c r="F24" s="422"/>
      <c r="G24" s="422"/>
      <c r="H24" s="422"/>
      <c r="I24" s="423"/>
      <c r="J24" s="371" t="s">
        <v>489</v>
      </c>
      <c r="K24" s="353"/>
    </row>
    <row r="25" spans="1:12" ht="20.149999999999999" customHeight="1">
      <c r="A25" s="62"/>
      <c r="B25" s="69" t="s">
        <v>28</v>
      </c>
      <c r="C25" s="400"/>
      <c r="D25" s="401"/>
      <c r="E25" s="401"/>
      <c r="F25" s="401"/>
      <c r="G25" s="401"/>
      <c r="H25" s="401"/>
      <c r="I25" s="402"/>
      <c r="J25" s="67" t="s">
        <v>475</v>
      </c>
      <c r="K25" s="202"/>
    </row>
    <row r="26" spans="1:12" ht="20.149999999999999" customHeight="1">
      <c r="A26" s="62"/>
      <c r="B26" s="56" t="s">
        <v>30</v>
      </c>
      <c r="C26" s="409"/>
      <c r="D26" s="410"/>
      <c r="E26" s="410"/>
      <c r="F26" s="410"/>
      <c r="G26" s="410"/>
      <c r="H26" s="410"/>
      <c r="I26" s="411"/>
      <c r="J26" s="82" t="s">
        <v>475</v>
      </c>
      <c r="K26" s="203"/>
    </row>
    <row r="27" spans="1:12" ht="45" customHeight="1">
      <c r="A27" s="62"/>
      <c r="B27" s="355" t="s">
        <v>32</v>
      </c>
      <c r="C27" s="418"/>
      <c r="D27" s="419"/>
      <c r="E27" s="419"/>
      <c r="F27" s="419"/>
      <c r="G27" s="419"/>
      <c r="H27" s="419"/>
      <c r="I27" s="420"/>
      <c r="J27" s="67" t="s">
        <v>475</v>
      </c>
      <c r="K27" s="202"/>
    </row>
    <row r="28" spans="1:12" ht="28.5" thickBot="1">
      <c r="A28" s="356" t="s">
        <v>481</v>
      </c>
      <c r="B28" s="357" t="s">
        <v>27</v>
      </c>
      <c r="C28" s="424" t="s">
        <v>482</v>
      </c>
      <c r="D28" s="425"/>
      <c r="E28" s="425"/>
      <c r="F28" s="425"/>
      <c r="G28" s="425"/>
      <c r="H28" s="425"/>
      <c r="I28" s="426"/>
      <c r="J28" s="358"/>
      <c r="K28" s="359"/>
    </row>
    <row r="29" spans="1:12" ht="14">
      <c r="A29" s="63" t="s">
        <v>33</v>
      </c>
      <c r="B29" s="59" t="s">
        <v>34</v>
      </c>
      <c r="C29" s="394"/>
      <c r="D29" s="395"/>
      <c r="E29" s="395"/>
      <c r="F29" s="395"/>
      <c r="G29" s="395"/>
      <c r="H29" s="395"/>
      <c r="I29" s="396"/>
      <c r="J29" s="350" t="s">
        <v>455</v>
      </c>
      <c r="K29" s="207"/>
    </row>
    <row r="30" spans="1:12" ht="28">
      <c r="A30" s="64"/>
      <c r="B30" s="57" t="s">
        <v>35</v>
      </c>
      <c r="C30" s="415"/>
      <c r="D30" s="416"/>
      <c r="E30" s="416"/>
      <c r="F30" s="416"/>
      <c r="G30" s="416"/>
      <c r="H30" s="416"/>
      <c r="I30" s="417"/>
      <c r="J30" s="351" t="s">
        <v>456</v>
      </c>
      <c r="K30" s="206"/>
      <c r="L30" s="96" t="str">
        <f>IF(C30="前橋市長","小　川　　　晶",IF(C30="前橋市公営企業管理者","膽　熊　桂　二","「発注者」が未入力です。"))</f>
        <v>「発注者」が未入力です。</v>
      </c>
    </row>
    <row r="31" spans="1:12" ht="42">
      <c r="A31" s="64"/>
      <c r="B31" s="57" t="s">
        <v>36</v>
      </c>
      <c r="C31" s="412" t="s">
        <v>37</v>
      </c>
      <c r="D31" s="413"/>
      <c r="E31" s="413"/>
      <c r="F31" s="413"/>
      <c r="G31" s="413"/>
      <c r="H31" s="413"/>
      <c r="I31" s="414"/>
      <c r="J31" s="351" t="s">
        <v>457</v>
      </c>
      <c r="K31" s="206"/>
    </row>
    <row r="32" spans="1:12" ht="42.5" thickBot="1">
      <c r="A32" s="64"/>
      <c r="B32" s="57" t="s">
        <v>38</v>
      </c>
      <c r="C32" s="418" t="s">
        <v>454</v>
      </c>
      <c r="D32" s="419"/>
      <c r="E32" s="419"/>
      <c r="F32" s="419"/>
      <c r="G32" s="419"/>
      <c r="H32" s="419"/>
      <c r="I32" s="420"/>
      <c r="J32" s="351" t="s">
        <v>458</v>
      </c>
      <c r="K32" s="206"/>
    </row>
    <row r="33" spans="1:11" ht="20.149999999999999" customHeight="1" thickBot="1">
      <c r="A33" s="64"/>
      <c r="B33" s="57" t="s">
        <v>39</v>
      </c>
      <c r="C33" s="86" t="s">
        <v>15</v>
      </c>
      <c r="D33" s="157"/>
      <c r="E33" s="87" t="s">
        <v>16</v>
      </c>
      <c r="F33" s="157"/>
      <c r="G33" s="67" t="s">
        <v>17</v>
      </c>
      <c r="H33" s="157"/>
      <c r="I33" s="88" t="s">
        <v>18</v>
      </c>
      <c r="J33" s="68" t="s">
        <v>40</v>
      </c>
      <c r="K33" s="206"/>
    </row>
    <row r="34" spans="1:11" ht="20.149999999999999" customHeight="1" thickBot="1">
      <c r="A34" s="64"/>
      <c r="B34" s="57" t="s">
        <v>41</v>
      </c>
      <c r="C34" s="89" t="s">
        <v>15</v>
      </c>
      <c r="D34" s="157"/>
      <c r="E34" s="55" t="s">
        <v>16</v>
      </c>
      <c r="F34" s="157"/>
      <c r="G34" s="90" t="s">
        <v>17</v>
      </c>
      <c r="H34" s="157"/>
      <c r="I34" s="91" t="s">
        <v>18</v>
      </c>
      <c r="J34" s="68" t="s">
        <v>40</v>
      </c>
      <c r="K34" s="206"/>
    </row>
    <row r="35" spans="1:11" ht="20.149999999999999" customHeight="1" thickBot="1">
      <c r="A35" s="64"/>
      <c r="B35" s="57" t="s">
        <v>42</v>
      </c>
      <c r="C35" s="92" t="s">
        <v>15</v>
      </c>
      <c r="D35" s="157"/>
      <c r="E35" s="93" t="s">
        <v>16</v>
      </c>
      <c r="F35" s="157"/>
      <c r="G35" s="93" t="s">
        <v>17</v>
      </c>
      <c r="H35" s="157"/>
      <c r="I35" s="94" t="s">
        <v>18</v>
      </c>
      <c r="J35" s="68" t="s">
        <v>40</v>
      </c>
      <c r="K35" s="206"/>
    </row>
    <row r="36" spans="1:11" ht="20.149999999999999" customHeight="1">
      <c r="A36" s="64"/>
      <c r="B36" s="57" t="s">
        <v>43</v>
      </c>
      <c r="C36" s="397"/>
      <c r="D36" s="398"/>
      <c r="E36" s="398"/>
      <c r="F36" s="398"/>
      <c r="G36" s="398"/>
      <c r="H36" s="398"/>
      <c r="I36" s="399"/>
      <c r="J36" s="68"/>
      <c r="K36" s="206"/>
    </row>
    <row r="37" spans="1:11" ht="20.149999999999999" customHeight="1">
      <c r="A37" s="64"/>
      <c r="B37" s="66" t="s">
        <v>44</v>
      </c>
      <c r="C37" s="385">
        <f>ROUNDDOWN(C36*1.1,0)</f>
        <v>0</v>
      </c>
      <c r="D37" s="386"/>
      <c r="E37" s="386"/>
      <c r="F37" s="386"/>
      <c r="G37" s="386"/>
      <c r="H37" s="386"/>
      <c r="I37" s="387"/>
      <c r="J37" s="68" t="s">
        <v>45</v>
      </c>
      <c r="K37" s="206"/>
    </row>
    <row r="38" spans="1:11" ht="20.149999999999999" customHeight="1">
      <c r="A38" s="64"/>
      <c r="B38" s="66" t="s">
        <v>46</v>
      </c>
      <c r="C38" s="388">
        <f>C37-C36</f>
        <v>0</v>
      </c>
      <c r="D38" s="389"/>
      <c r="E38" s="389"/>
      <c r="F38" s="389"/>
      <c r="G38" s="389"/>
      <c r="H38" s="389"/>
      <c r="I38" s="390"/>
      <c r="J38" s="68" t="s">
        <v>45</v>
      </c>
      <c r="K38" s="206"/>
    </row>
    <row r="39" spans="1:11" ht="20.149999999999999" customHeight="1" thickBot="1">
      <c r="A39" s="65"/>
      <c r="B39" s="60" t="s">
        <v>47</v>
      </c>
      <c r="C39" s="391"/>
      <c r="D39" s="392"/>
      <c r="E39" s="392"/>
      <c r="F39" s="392"/>
      <c r="G39" s="392"/>
      <c r="H39" s="392"/>
      <c r="I39" s="393"/>
      <c r="J39" s="95" t="str">
        <f>ROUNDUP(C37,-1)*0.1&amp;"円以上必要です。"</f>
        <v>0円以上必要です。</v>
      </c>
      <c r="K39" s="208"/>
    </row>
    <row r="40" spans="1:11" ht="20.149999999999999" customHeight="1" thickBot="1">
      <c r="A40" s="61" t="s">
        <v>48</v>
      </c>
      <c r="B40" s="59" t="s">
        <v>49</v>
      </c>
      <c r="C40" s="394"/>
      <c r="D40" s="395"/>
      <c r="E40" s="395"/>
      <c r="F40" s="395"/>
      <c r="G40" s="395"/>
      <c r="H40" s="395"/>
      <c r="I40" s="396"/>
      <c r="J40" s="85"/>
      <c r="K40" s="207"/>
    </row>
    <row r="41" spans="1:11" ht="46.5" customHeight="1" thickBot="1">
      <c r="A41" s="266" t="s">
        <v>50</v>
      </c>
      <c r="B41" s="267" t="s">
        <v>49</v>
      </c>
      <c r="C41" s="382"/>
      <c r="D41" s="383"/>
      <c r="E41" s="383"/>
      <c r="F41" s="383"/>
      <c r="G41" s="383"/>
      <c r="H41" s="383"/>
      <c r="I41" s="384"/>
      <c r="J41" s="268"/>
      <c r="K41" s="269"/>
    </row>
    <row r="43" spans="1:11" ht="20.149999999999999" hidden="1" customHeight="1">
      <c r="A43" s="360" t="s">
        <v>468</v>
      </c>
      <c r="B43" s="360" t="str">
        <f>C16</f>
        <v>（例）○○工業株式会社</v>
      </c>
      <c r="C43" s="360" t="s">
        <v>467</v>
      </c>
      <c r="D43" s="360" t="s">
        <v>468</v>
      </c>
    </row>
    <row r="44" spans="1:11" ht="20.149999999999999" hidden="1" customHeight="1">
      <c r="A44" s="360" t="s">
        <v>469</v>
      </c>
      <c r="B44" s="360" t="str">
        <f>C20</f>
        <v>（例）株式会社○○○</v>
      </c>
      <c r="C44" s="360" t="s">
        <v>474</v>
      </c>
      <c r="D44" s="360" t="s">
        <v>469</v>
      </c>
    </row>
    <row r="45" spans="1:11" ht="20.149999999999999" hidden="1" customHeight="1">
      <c r="A45" s="360" t="s">
        <v>470</v>
      </c>
      <c r="B45" s="360">
        <f>C24</f>
        <v>0</v>
      </c>
      <c r="C45" s="360" t="s">
        <v>474</v>
      </c>
      <c r="D45" s="360" t="s">
        <v>470</v>
      </c>
    </row>
    <row r="46" spans="1:11" ht="20.149999999999999" hidden="1" customHeight="1">
      <c r="A46" s="360" t="s">
        <v>367</v>
      </c>
      <c r="B46" s="360" t="str">
        <f>VLOOKUP(C28,B43:C45,2,FALSE)</f>
        <v>代表者</v>
      </c>
      <c r="C46" s="360" t="str">
        <f>VLOOKUP(C28,B43:D45,3,FALSE)</f>
        <v>代表者</v>
      </c>
      <c r="D46" s="360"/>
    </row>
  </sheetData>
  <sheetProtection algorithmName="SHA-512" hashValue="qHtwNqbjyAkyb+u6Q21+lY0cQn+O2YhooGqQmEoForiLhUT2b9EfxoYRf3ZMRBBCE+H+jvY20q6dEOVIqsXpAg==" saltValue="1p8rD+3Hx6gfmndr+9YQCw==" spinCount="100000" sheet="1" objects="1" scenarios="1"/>
  <mergeCells count="38">
    <mergeCell ref="A1:J1"/>
    <mergeCell ref="C9:I9"/>
    <mergeCell ref="C11:I11"/>
    <mergeCell ref="C12:I12"/>
    <mergeCell ref="A2:K2"/>
    <mergeCell ref="A3:K3"/>
    <mergeCell ref="A4:K4"/>
    <mergeCell ref="A5:K5"/>
    <mergeCell ref="A6:K6"/>
    <mergeCell ref="A7:K7"/>
    <mergeCell ref="A8:K8"/>
    <mergeCell ref="C32:I32"/>
    <mergeCell ref="C16:I16"/>
    <mergeCell ref="C20:I20"/>
    <mergeCell ref="C21:I21"/>
    <mergeCell ref="C22:I22"/>
    <mergeCell ref="C23:I23"/>
    <mergeCell ref="C24:I24"/>
    <mergeCell ref="C25:I25"/>
    <mergeCell ref="C26:I26"/>
    <mergeCell ref="C27:I27"/>
    <mergeCell ref="C28:I28"/>
    <mergeCell ref="M2:P5"/>
    <mergeCell ref="C41:I41"/>
    <mergeCell ref="C37:I37"/>
    <mergeCell ref="C38:I38"/>
    <mergeCell ref="C39:I39"/>
    <mergeCell ref="C40:I40"/>
    <mergeCell ref="C36:I36"/>
    <mergeCell ref="C13:I13"/>
    <mergeCell ref="C14:I14"/>
    <mergeCell ref="C15:I15"/>
    <mergeCell ref="C17:I17"/>
    <mergeCell ref="C18:I18"/>
    <mergeCell ref="C19:I19"/>
    <mergeCell ref="C29:I29"/>
    <mergeCell ref="C30:I30"/>
    <mergeCell ref="C31:I31"/>
  </mergeCells>
  <phoneticPr fontId="3"/>
  <conditionalFormatting sqref="A15:B16">
    <cfRule type="expression" dxfId="67" priority="3">
      <formula>$K15=""</formula>
    </cfRule>
  </conditionalFormatting>
  <conditionalFormatting sqref="A20:B20">
    <cfRule type="expression" dxfId="66" priority="2">
      <formula>$K20=""</formula>
    </cfRule>
  </conditionalFormatting>
  <conditionalFormatting sqref="A24:B24">
    <cfRule type="expression" dxfId="65" priority="1">
      <formula>$K24=""</formula>
    </cfRule>
  </conditionalFormatting>
  <conditionalFormatting sqref="A10:J14 C15:J15 C16 A17:J19 C20 A21:J23 C24 A25:J27 A28:C28 A29:J41 J16 J20 J24 J28">
    <cfRule type="expression" dxfId="64" priority="5">
      <formula>$K10=""</formula>
    </cfRule>
  </conditionalFormatting>
  <conditionalFormatting sqref="C10:I15 C16 C17:I19 C20 C21:I23 C24 C25:I27 C28 C29:I41">
    <cfRule type="expression" dxfId="63" priority="4">
      <formula>OR(C10="",LEFT($C10,3)="（例）")</formula>
    </cfRule>
  </conditionalFormatting>
  <dataValidations count="4">
    <dataValidation type="list" allowBlank="1" showInputMessage="1" showErrorMessage="1" sqref="C30" xr:uid="{00000000-0002-0000-0000-000000000000}">
      <formula1>"前橋市長,前橋市公営企業管理者"</formula1>
    </dataValidation>
    <dataValidation type="list" allowBlank="1" showInputMessage="1" showErrorMessage="1" sqref="C29" xr:uid="{00000000-0002-0000-0000-000001000000}">
      <formula1>"工事,業務"</formula1>
    </dataValidation>
    <dataValidation type="list" allowBlank="1" showInputMessage="1" showErrorMessage="1" sqref="K10:K41" xr:uid="{00000000-0002-0000-0000-000002000000}">
      <formula1>"確認済"</formula1>
    </dataValidation>
    <dataValidation type="list" allowBlank="1" showInputMessage="1" showErrorMessage="1" sqref="C28:I28" xr:uid="{5E5E1D5E-B52E-461E-A9CF-1F3B70D126E3}">
      <formula1>$B$43:$B$45</formula1>
    </dataValidation>
  </dataValidations>
  <pageMargins left="0.70866141732283472" right="0.70866141732283472" top="0.74803149606299213" bottom="0.74803149606299213" header="0.31496062992125984" footer="0.31496062992125984"/>
  <pageSetup paperSize="9" orientation="portrait" blackAndWhite="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showGridLines="0" showRowColHeaders="0" topLeftCell="A11" zoomScaleNormal="100" workbookViewId="0">
      <selection activeCell="C21" sqref="C21"/>
    </sheetView>
  </sheetViews>
  <sheetFormatPr defaultColWidth="9" defaultRowHeight="16.5"/>
  <cols>
    <col min="1" max="1" width="6.5" style="305" bestFit="1" customWidth="1"/>
    <col min="2" max="2" width="39.08203125" style="295" customWidth="1"/>
    <col min="3" max="3" width="29.75" style="295" bestFit="1" customWidth="1"/>
    <col min="4" max="4" width="45.33203125" style="295" customWidth="1"/>
    <col min="5" max="16384" width="9" style="295"/>
  </cols>
  <sheetData>
    <row r="1" spans="1:6">
      <c r="A1" s="431" t="s">
        <v>484</v>
      </c>
      <c r="B1" s="431"/>
      <c r="C1" s="431"/>
      <c r="D1" s="431"/>
    </row>
    <row r="2" spans="1:6">
      <c r="A2" s="432" t="s">
        <v>51</v>
      </c>
      <c r="B2" s="432"/>
      <c r="C2" s="432"/>
      <c r="D2" s="432"/>
    </row>
    <row r="3" spans="1:6" ht="17" thickBot="1">
      <c r="A3" s="296" t="s">
        <v>52</v>
      </c>
      <c r="B3" s="297" t="s">
        <v>53</v>
      </c>
      <c r="C3" s="297" t="s">
        <v>54</v>
      </c>
      <c r="D3" s="297" t="s">
        <v>55</v>
      </c>
    </row>
    <row r="4" spans="1:6" ht="17" thickTop="1">
      <c r="A4" s="298" t="s">
        <v>56</v>
      </c>
      <c r="B4" s="299" t="s">
        <v>57</v>
      </c>
      <c r="C4" s="300" t="s">
        <v>58</v>
      </c>
      <c r="D4" s="299"/>
    </row>
    <row r="5" spans="1:6" ht="18">
      <c r="A5" s="301" t="s">
        <v>59</v>
      </c>
      <c r="B5" s="302" t="s">
        <v>57</v>
      </c>
      <c r="C5" s="309" t="s">
        <v>60</v>
      </c>
      <c r="D5" s="302" t="s">
        <v>61</v>
      </c>
    </row>
    <row r="6" spans="1:6" ht="49.5">
      <c r="A6" s="301" t="s">
        <v>62</v>
      </c>
      <c r="B6" s="302" t="s">
        <v>57</v>
      </c>
      <c r="C6" s="303" t="s">
        <v>63</v>
      </c>
      <c r="D6" s="302" t="s">
        <v>64</v>
      </c>
    </row>
    <row r="7" spans="1:6" ht="55.5" customHeight="1">
      <c r="A7" s="301" t="s">
        <v>65</v>
      </c>
      <c r="B7" s="302" t="s">
        <v>57</v>
      </c>
      <c r="C7" s="309" t="s">
        <v>66</v>
      </c>
      <c r="D7" s="302"/>
    </row>
    <row r="8" spans="1:6">
      <c r="A8" s="301" t="s">
        <v>67</v>
      </c>
      <c r="B8" s="302" t="s">
        <v>68</v>
      </c>
      <c r="C8" s="303" t="s">
        <v>69</v>
      </c>
      <c r="D8" s="302" t="s">
        <v>70</v>
      </c>
    </row>
    <row r="9" spans="1:6">
      <c r="A9" s="301" t="s">
        <v>71</v>
      </c>
      <c r="B9" s="302" t="s">
        <v>72</v>
      </c>
      <c r="C9" s="303" t="s">
        <v>73</v>
      </c>
      <c r="D9" s="302"/>
    </row>
    <row r="10" spans="1:6">
      <c r="A10" s="301" t="s">
        <v>74</v>
      </c>
      <c r="B10" s="302" t="s">
        <v>75</v>
      </c>
      <c r="C10" s="303" t="s">
        <v>76</v>
      </c>
      <c r="D10" s="302"/>
    </row>
    <row r="11" spans="1:6">
      <c r="A11" s="301" t="s">
        <v>77</v>
      </c>
      <c r="B11" s="302" t="s">
        <v>78</v>
      </c>
      <c r="C11" s="303" t="s">
        <v>79</v>
      </c>
      <c r="D11" s="302"/>
    </row>
    <row r="12" spans="1:6">
      <c r="A12" s="301" t="s">
        <v>80</v>
      </c>
      <c r="B12" s="302" t="s">
        <v>81</v>
      </c>
      <c r="C12" s="303" t="s">
        <v>82</v>
      </c>
      <c r="D12" s="302"/>
    </row>
    <row r="13" spans="1:6" ht="33">
      <c r="A13" s="301" t="s">
        <v>83</v>
      </c>
      <c r="B13" s="302" t="s">
        <v>84</v>
      </c>
      <c r="C13" s="303" t="s">
        <v>85</v>
      </c>
      <c r="D13" s="302" t="s">
        <v>486</v>
      </c>
    </row>
    <row r="14" spans="1:6" ht="33">
      <c r="A14" s="301" t="s">
        <v>86</v>
      </c>
      <c r="B14" s="302" t="s">
        <v>87</v>
      </c>
      <c r="C14" s="303" t="s">
        <v>88</v>
      </c>
      <c r="D14" s="302" t="s">
        <v>486</v>
      </c>
      <c r="F14" s="304"/>
    </row>
    <row r="15" spans="1:6">
      <c r="A15" s="301" t="s">
        <v>89</v>
      </c>
      <c r="B15" s="302" t="s">
        <v>90</v>
      </c>
      <c r="C15" s="303" t="s">
        <v>91</v>
      </c>
      <c r="D15" s="302"/>
      <c r="F15" s="304"/>
    </row>
    <row r="16" spans="1:6">
      <c r="A16" s="377" t="s">
        <v>92</v>
      </c>
      <c r="B16" s="378" t="s">
        <v>68</v>
      </c>
      <c r="C16" s="379" t="s">
        <v>93</v>
      </c>
      <c r="D16" s="378"/>
    </row>
    <row r="17" spans="1:4">
      <c r="A17" s="377" t="s">
        <v>94</v>
      </c>
      <c r="B17" s="378" t="s">
        <v>95</v>
      </c>
      <c r="C17" s="379" t="s">
        <v>96</v>
      </c>
      <c r="D17" s="378"/>
    </row>
    <row r="18" spans="1:4" ht="18">
      <c r="A18" s="377" t="s">
        <v>98</v>
      </c>
      <c r="B18" s="378" t="s">
        <v>99</v>
      </c>
      <c r="C18" s="380" t="s">
        <v>100</v>
      </c>
      <c r="D18" s="378"/>
    </row>
    <row r="19" spans="1:4" ht="18">
      <c r="A19" s="377" t="s">
        <v>101</v>
      </c>
      <c r="B19" s="378" t="s">
        <v>57</v>
      </c>
      <c r="C19" s="380" t="s">
        <v>494</v>
      </c>
      <c r="D19" s="378"/>
    </row>
    <row r="20" spans="1:4" ht="18">
      <c r="A20" s="377" t="s">
        <v>102</v>
      </c>
      <c r="B20" s="378" t="s">
        <v>103</v>
      </c>
      <c r="C20" s="380" t="s">
        <v>104</v>
      </c>
      <c r="D20" s="378"/>
    </row>
    <row r="21" spans="1:4">
      <c r="A21" s="301" t="s">
        <v>105</v>
      </c>
      <c r="B21" s="302" t="s">
        <v>57</v>
      </c>
      <c r="C21" s="303" t="s">
        <v>106</v>
      </c>
      <c r="D21" s="302" t="s">
        <v>97</v>
      </c>
    </row>
    <row r="22" spans="1:4" ht="18">
      <c r="A22" s="301" t="s">
        <v>107</v>
      </c>
      <c r="B22" s="302" t="s">
        <v>57</v>
      </c>
      <c r="C22" s="309" t="s">
        <v>108</v>
      </c>
      <c r="D22" s="302" t="s">
        <v>446</v>
      </c>
    </row>
  </sheetData>
  <sheetProtection algorithmName="SHA-512" hashValue="E4d/FFsmE5S8oq7tSILuoJPmuvZhPDxPDBEbHQ1EwGQh8SfTkKhmA36ZK/jkv1ULc/WDRqhVFyz2cIju+0FVNQ==" saltValue="MjBp9HkXtirMxTuLi7aRNA==" spinCount="100000" sheet="1" objects="1" scenarios="1"/>
  <mergeCells count="2">
    <mergeCell ref="A1:D1"/>
    <mergeCell ref="A2:D2"/>
  </mergeCells>
  <phoneticPr fontId="3"/>
  <hyperlinks>
    <hyperlink ref="C4" location="B01契約書!A1" display="建設工事請負契約書" xr:uid="{00000000-0004-0000-0100-000000000000}"/>
    <hyperlink ref="C5" location="'B02解体工事（担当課確認用）'!A1" display="解体工事に要する費用等確認書" xr:uid="{00000000-0004-0000-0100-000001000000}"/>
    <hyperlink ref="C6" location="'B03解体工事（契約書添付用）'!A1" display="解体工事に要する費用等" xr:uid="{00000000-0004-0000-0100-000002000000}"/>
    <hyperlink ref="C7" location="'B04実務経験証明書（工事用）'!A1" display="実務経験証明書" xr:uid="{00000000-0004-0000-0100-000003000000}"/>
    <hyperlink ref="C8" location="B05兼任届!A1" display="現場代理人兼任届出書" xr:uid="{00000000-0004-0000-0100-000004000000}"/>
    <hyperlink ref="C9" location="B06免税事業者届出書!A1" display="免税事業者届出書" xr:uid="{00000000-0004-0000-0100-000005000000}"/>
    <hyperlink ref="C10" location="B07契約保証金納付報告書!A1" display="契約保証金納付報告書" xr:uid="{00000000-0004-0000-0100-000006000000}"/>
    <hyperlink ref="C11" location="B08契約保証金還付口座変更届!A1" display="契約保証金還付口座変更届" xr:uid="{00000000-0004-0000-0100-000007000000}"/>
    <hyperlink ref="C12" location="B09保証書に係る受領書!A1" display="保証書に係る受領書" xr:uid="{00000000-0004-0000-0100-000008000000}"/>
    <hyperlink ref="C13" location="B10労働環境報告書!A1" display="労働環境報告書" xr:uid="{00000000-0004-0000-0100-000009000000}"/>
    <hyperlink ref="C14" location="B11改善報告書!A1" display="労働環境改善報告書" xr:uid="{00000000-0004-0000-0100-00000A000000}"/>
    <hyperlink ref="C21" location="B18工事請負請書!A1" display="工事請負請書" xr:uid="{00000000-0004-0000-0100-000010000000}"/>
    <hyperlink ref="C22" location="B19通知書!A1" display="通知書" xr:uid="{00000000-0004-0000-0100-000011000000}"/>
    <hyperlink ref="C15" location="B12中間前金払・部分払選択届!A1" display="中間前金払・部分払選択届" xr:uid="{00000000-0004-0000-0100-000012000000}"/>
  </hyperlinks>
  <pageMargins left="0.7" right="0.7" top="0.75" bottom="0.75" header="0.3" footer="0.3"/>
  <pageSetup paperSize="9" orientation="landscape"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showGridLines="0" zoomScaleNormal="100" workbookViewId="0">
      <selection activeCell="A4" sqref="A4"/>
    </sheetView>
  </sheetViews>
  <sheetFormatPr defaultRowHeight="20"/>
  <cols>
    <col min="1" max="1" width="10.58203125" style="345" customWidth="1"/>
    <col min="2" max="2" width="10.58203125" style="346" customWidth="1"/>
    <col min="3" max="3" width="50.58203125" style="347" customWidth="1"/>
  </cols>
  <sheetData>
    <row r="1" spans="1:3" ht="29">
      <c r="A1" s="342" t="s">
        <v>485</v>
      </c>
      <c r="B1" s="343"/>
      <c r="C1" s="344"/>
    </row>
    <row r="2" spans="1:3">
      <c r="A2" s="345" t="s">
        <v>449</v>
      </c>
      <c r="B2" s="346" t="s">
        <v>450</v>
      </c>
      <c r="C2" s="346" t="s">
        <v>451</v>
      </c>
    </row>
    <row r="3" spans="1:3">
      <c r="A3" s="345">
        <v>46314</v>
      </c>
      <c r="C3" s="347" t="s">
        <v>464</v>
      </c>
    </row>
    <row r="4" spans="1:3">
      <c r="A4" s="348"/>
      <c r="B4" s="349"/>
      <c r="C4" s="347" t="s">
        <v>463</v>
      </c>
    </row>
    <row r="8" spans="1:3">
      <c r="C8" s="346"/>
    </row>
  </sheetData>
  <sheetProtection algorithmName="SHA-512" hashValue="Zdu/8xKNN/rMiE3Q2DSHkIZZ+Z9FmJ/LSmYXUgsoyhF779SuS2P/tiZhXdDV+lcIbPEZsE082x0L56MLGtfGbA==" saltValue="MHYmybfCFLVAZVcuVEVo4g==" spinCount="100000" sheet="1" objects="1" scenarios="1"/>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N55"/>
  <sheetViews>
    <sheetView showGridLines="0" zoomScaleNormal="100" zoomScaleSheetLayoutView="100" workbookViewId="0">
      <selection activeCell="N1" sqref="N1:R2"/>
    </sheetView>
  </sheetViews>
  <sheetFormatPr defaultColWidth="4" defaultRowHeight="13"/>
  <cols>
    <col min="1" max="1" width="1.58203125" style="171" customWidth="1"/>
    <col min="2" max="3" width="6.58203125" style="48" customWidth="1"/>
    <col min="4" max="4" width="1.58203125" style="48" customWidth="1"/>
    <col min="5" max="5" width="5.58203125" style="48" customWidth="1"/>
    <col min="6" max="6" width="9.58203125" style="48" customWidth="1"/>
    <col min="7" max="7" width="5.58203125" style="48" customWidth="1"/>
    <col min="8" max="8" width="7.58203125" style="48" customWidth="1"/>
    <col min="9" max="9" width="8.58203125" style="48" customWidth="1"/>
    <col min="10" max="10" width="9.5" style="48" bestFit="1" customWidth="1"/>
    <col min="11" max="11" width="9.58203125" style="48" customWidth="1"/>
    <col min="12" max="12" width="5.58203125" style="48" customWidth="1"/>
    <col min="13" max="16384" width="4" style="48"/>
  </cols>
  <sheetData>
    <row r="1" spans="1:29">
      <c r="I1" s="172"/>
      <c r="J1" s="173" t="s">
        <v>109</v>
      </c>
      <c r="K1" s="174"/>
      <c r="L1" s="48" t="s">
        <v>110</v>
      </c>
      <c r="N1" s="448" t="s">
        <v>111</v>
      </c>
      <c r="O1" s="449"/>
      <c r="P1" s="449"/>
      <c r="Q1" s="449"/>
      <c r="R1" s="450"/>
      <c r="S1" s="292"/>
      <c r="T1" s="292"/>
      <c r="U1" s="292"/>
    </row>
    <row r="2" spans="1:29" ht="13.5" thickBot="1">
      <c r="N2" s="451"/>
      <c r="O2" s="452"/>
      <c r="P2" s="452"/>
      <c r="Q2" s="452"/>
      <c r="R2" s="453"/>
      <c r="S2" s="292"/>
      <c r="T2" s="292"/>
      <c r="U2" s="292"/>
    </row>
    <row r="3" spans="1:29" ht="25.5">
      <c r="A3" s="175"/>
      <c r="C3" s="176"/>
      <c r="D3" s="457" t="s">
        <v>58</v>
      </c>
      <c r="E3" s="457"/>
      <c r="F3" s="457"/>
      <c r="G3" s="457"/>
      <c r="H3" s="457"/>
      <c r="I3" s="457"/>
      <c r="J3" s="457"/>
      <c r="N3" s="292"/>
      <c r="O3" s="292"/>
      <c r="P3" s="292"/>
      <c r="Q3" s="292"/>
      <c r="R3" s="292"/>
      <c r="S3" s="293"/>
      <c r="T3" s="292"/>
      <c r="U3" s="292"/>
    </row>
    <row r="4" spans="1:29">
      <c r="N4" s="381" t="s">
        <v>483</v>
      </c>
      <c r="O4" s="381"/>
      <c r="P4" s="381"/>
      <c r="Q4" s="381"/>
      <c r="R4" s="381"/>
      <c r="S4" s="381"/>
      <c r="T4" s="381"/>
      <c r="U4" s="381"/>
      <c r="V4" s="381"/>
      <c r="W4" s="381"/>
      <c r="X4" s="381"/>
      <c r="Y4" s="381"/>
      <c r="Z4" s="381"/>
      <c r="AA4" s="381"/>
      <c r="AB4" s="381"/>
      <c r="AC4" s="381"/>
    </row>
    <row r="5" spans="1:29">
      <c r="A5" s="441">
        <v>1</v>
      </c>
      <c r="B5" s="435" t="s">
        <v>112</v>
      </c>
      <c r="C5" s="435"/>
      <c r="D5" s="177"/>
      <c r="E5" s="444" t="str">
        <f>IF(入力シート!C31="","「件名」が未入力です。",入力シート!C31)</f>
        <v>（例）本庁管内○○工事</v>
      </c>
      <c r="F5" s="444"/>
      <c r="G5" s="444"/>
      <c r="H5" s="444"/>
      <c r="I5" s="444"/>
      <c r="J5" s="444"/>
      <c r="K5" s="444"/>
      <c r="L5" s="444"/>
      <c r="M5" s="47"/>
      <c r="N5" s="381"/>
      <c r="O5" s="381"/>
      <c r="P5" s="381"/>
      <c r="Q5" s="381"/>
      <c r="R5" s="381"/>
      <c r="S5" s="381"/>
      <c r="T5" s="381"/>
      <c r="U5" s="381"/>
      <c r="V5" s="381"/>
      <c r="W5" s="381"/>
      <c r="X5" s="381"/>
      <c r="Y5" s="381"/>
      <c r="Z5" s="381"/>
      <c r="AA5" s="381"/>
      <c r="AB5" s="381"/>
      <c r="AC5" s="381"/>
    </row>
    <row r="6" spans="1:29">
      <c r="A6" s="441"/>
      <c r="B6" s="435"/>
      <c r="C6" s="435"/>
      <c r="D6" s="177"/>
      <c r="E6" s="444"/>
      <c r="F6" s="444"/>
      <c r="G6" s="444"/>
      <c r="H6" s="444"/>
      <c r="I6" s="444"/>
      <c r="J6" s="444"/>
      <c r="K6" s="444"/>
      <c r="L6" s="444"/>
      <c r="M6" s="47"/>
      <c r="N6" s="362"/>
      <c r="O6" s="362"/>
      <c r="P6" s="362"/>
      <c r="Q6" s="362"/>
      <c r="R6" s="362"/>
      <c r="S6" s="362"/>
      <c r="T6" s="362"/>
      <c r="U6" s="362"/>
      <c r="V6" s="362"/>
      <c r="W6" s="362"/>
      <c r="X6" s="362"/>
      <c r="Y6" s="362"/>
      <c r="Z6" s="362"/>
      <c r="AA6" s="362"/>
      <c r="AB6" s="362"/>
      <c r="AC6" s="362"/>
    </row>
    <row r="7" spans="1:29">
      <c r="A7" s="441">
        <v>2</v>
      </c>
      <c r="B7" s="435" t="s">
        <v>113</v>
      </c>
      <c r="C7" s="435"/>
      <c r="D7" s="177"/>
      <c r="E7" s="444" t="str">
        <f>IF(入力シート!C32="","「工事箇所」が未入力です。",入力シート!C32)</f>
        <v>（例）前橋市表町２－２－２</v>
      </c>
      <c r="F7" s="444"/>
      <c r="G7" s="444"/>
      <c r="H7" s="444"/>
      <c r="I7" s="444"/>
      <c r="J7" s="444"/>
      <c r="K7" s="444"/>
      <c r="L7" s="444"/>
      <c r="N7" s="362"/>
      <c r="O7" s="362"/>
      <c r="P7" s="362"/>
      <c r="Q7" s="362"/>
      <c r="R7" s="362"/>
      <c r="S7" s="362"/>
      <c r="T7" s="362"/>
      <c r="U7" s="362"/>
      <c r="V7" s="362"/>
      <c r="W7" s="362"/>
      <c r="X7" s="362"/>
      <c r="Y7" s="362"/>
      <c r="Z7" s="362"/>
      <c r="AA7" s="362"/>
      <c r="AB7" s="362"/>
      <c r="AC7" s="362"/>
    </row>
    <row r="8" spans="1:29" ht="14">
      <c r="A8" s="441"/>
      <c r="B8" s="435"/>
      <c r="C8" s="435"/>
      <c r="D8" s="177"/>
      <c r="E8" s="444"/>
      <c r="F8" s="444"/>
      <c r="G8" s="444"/>
      <c r="H8" s="444"/>
      <c r="I8" s="444"/>
      <c r="J8" s="444"/>
      <c r="K8" s="444"/>
      <c r="L8" s="444"/>
      <c r="M8" s="47"/>
      <c r="N8" s="306"/>
      <c r="O8" s="306"/>
      <c r="P8" s="306"/>
      <c r="Q8" s="294"/>
      <c r="R8" s="292"/>
      <c r="S8" s="292"/>
      <c r="T8" s="292"/>
      <c r="U8" s="292"/>
    </row>
    <row r="9" spans="1:29" ht="14">
      <c r="A9" s="178">
        <v>3</v>
      </c>
      <c r="B9" s="436" t="s">
        <v>114</v>
      </c>
      <c r="C9" s="436"/>
      <c r="D9" s="177"/>
      <c r="E9" s="446" t="str">
        <f>IFERROR(IF(入力シート!C36="","「契約金額(税抜)」が未入力です。",入力シート!C37),"「契約金額(税抜)」が未入力です。")</f>
        <v>「契約金額(税抜)」が未入力です。</v>
      </c>
      <c r="F9" s="446"/>
      <c r="G9" s="446"/>
      <c r="H9" s="446"/>
      <c r="I9" s="179" t="s">
        <v>115</v>
      </c>
      <c r="J9" s="179"/>
      <c r="K9" s="179"/>
      <c r="L9" s="179"/>
      <c r="N9" s="306"/>
      <c r="O9" s="306"/>
      <c r="P9" s="306"/>
      <c r="Q9" s="292"/>
      <c r="R9" s="292"/>
      <c r="S9" s="292"/>
      <c r="T9" s="292"/>
      <c r="U9" s="292"/>
    </row>
    <row r="10" spans="1:29" ht="5.15" customHeight="1">
      <c r="A10" s="180"/>
      <c r="B10" s="181"/>
      <c r="C10" s="181"/>
      <c r="D10" s="177"/>
      <c r="E10" s="181"/>
      <c r="F10" s="181"/>
      <c r="G10" s="181"/>
      <c r="H10" s="181"/>
      <c r="I10" s="181"/>
      <c r="J10" s="367"/>
      <c r="K10" s="367"/>
      <c r="L10" s="181"/>
      <c r="M10" s="47"/>
      <c r="N10" s="306"/>
      <c r="O10" s="306"/>
      <c r="P10" s="306"/>
      <c r="Q10" s="294"/>
      <c r="R10" s="292"/>
      <c r="S10" s="292"/>
      <c r="T10" s="292"/>
      <c r="U10" s="292"/>
    </row>
    <row r="11" spans="1:29" s="182" customFormat="1" ht="14">
      <c r="A11" s="180"/>
      <c r="B11" s="442" t="s">
        <v>116</v>
      </c>
      <c r="C11" s="442"/>
      <c r="D11" s="442"/>
      <c r="E11" s="442"/>
      <c r="F11" s="442"/>
      <c r="G11" s="442"/>
      <c r="H11" s="442"/>
      <c r="I11" s="181"/>
      <c r="J11" s="445">
        <f>入力シート!C38</f>
        <v>0</v>
      </c>
      <c r="K11" s="445"/>
      <c r="L11" s="181" t="s">
        <v>115</v>
      </c>
      <c r="N11" s="306"/>
      <c r="O11" s="306"/>
      <c r="P11" s="306"/>
    </row>
    <row r="12" spans="1:29" ht="5.15" customHeight="1">
      <c r="A12" s="180"/>
      <c r="B12" s="181"/>
      <c r="C12" s="181"/>
      <c r="D12" s="177"/>
      <c r="E12" s="181"/>
      <c r="F12" s="181"/>
      <c r="G12" s="181"/>
      <c r="H12" s="181"/>
      <c r="I12" s="181"/>
      <c r="J12" s="367"/>
      <c r="K12" s="367"/>
      <c r="L12" s="181"/>
      <c r="M12" s="47"/>
      <c r="N12" s="306"/>
      <c r="O12" s="306"/>
      <c r="P12" s="306"/>
      <c r="Q12" s="294"/>
      <c r="R12" s="292"/>
      <c r="S12" s="292"/>
      <c r="T12" s="292"/>
      <c r="U12" s="292"/>
    </row>
    <row r="13" spans="1:29" ht="14">
      <c r="A13" s="178">
        <v>4</v>
      </c>
      <c r="B13" s="436" t="s">
        <v>117</v>
      </c>
      <c r="C13" s="436"/>
      <c r="D13" s="177"/>
      <c r="E13" s="443" t="str">
        <f>IFERROR(IF(OR(入力シート!D34="",入力シート!F34="",入力シート!H34=""),"令和　　年　　月　　日","令和"&amp;入力シート!D34-2018&amp;"年"&amp;入力シート!F34&amp;"月"&amp;入力シート!H34&amp;"日"),"令和　　年　　月　　日")</f>
        <v>令和　　年　　月　　日</v>
      </c>
      <c r="F13" s="443"/>
      <c r="G13" s="183" t="s">
        <v>118</v>
      </c>
      <c r="H13" s="447" t="str">
        <f>IFERROR(IF(OR(入力シート!D35="",入力シート!F35="",入力シート!H35=""),"令和　　年　　月　　日","令和"&amp;入力シート!D35-2018&amp;"年"&amp;入力シート!F35&amp;"月"&amp;入力シート!H35&amp;"日"),"令和　　年　　月　　日")</f>
        <v>令和　　年　　月　　日</v>
      </c>
      <c r="I13" s="447"/>
      <c r="J13" s="179" t="s">
        <v>119</v>
      </c>
      <c r="K13" s="179"/>
      <c r="L13" s="179"/>
      <c r="N13" s="306"/>
      <c r="O13" s="306"/>
      <c r="P13" s="306"/>
    </row>
    <row r="14" spans="1:29" ht="5.15" customHeight="1">
      <c r="A14" s="178"/>
      <c r="B14" s="177"/>
      <c r="C14" s="177"/>
      <c r="D14" s="177"/>
      <c r="E14" s="368"/>
      <c r="F14" s="368"/>
      <c r="G14" s="183"/>
      <c r="H14" s="369"/>
      <c r="I14" s="369"/>
      <c r="J14" s="179"/>
      <c r="K14" s="179"/>
      <c r="L14" s="179"/>
      <c r="M14" s="47"/>
      <c r="N14" s="306"/>
      <c r="O14" s="306"/>
      <c r="P14" s="306"/>
      <c r="Q14" s="294"/>
      <c r="R14" s="292"/>
      <c r="S14" s="292"/>
      <c r="T14" s="292"/>
      <c r="U14" s="292"/>
    </row>
    <row r="15" spans="1:29" ht="14">
      <c r="A15" s="178">
        <v>5</v>
      </c>
      <c r="B15" s="436" t="s">
        <v>120</v>
      </c>
      <c r="C15" s="436"/>
      <c r="D15" s="177"/>
      <c r="E15" s="184" t="s">
        <v>121</v>
      </c>
      <c r="F15" s="454" t="str">
        <f>IF(E15="免除","",IFERROR(IF(入力シート!C39="","「契約保証金」が未入力です。",入力シート!C39),"「契約保証金」が未入力です。"))</f>
        <v>「契約保証金」が未入力です。</v>
      </c>
      <c r="G15" s="454"/>
      <c r="H15" s="179" t="str">
        <f>IF(E15="金","円","")</f>
        <v>円</v>
      </c>
      <c r="I15" s="179"/>
      <c r="J15" s="179"/>
      <c r="K15" s="179"/>
      <c r="L15" s="179"/>
      <c r="N15" s="306"/>
      <c r="O15" s="306"/>
      <c r="P15" s="306"/>
    </row>
    <row r="16" spans="1:29" ht="5.15" customHeight="1">
      <c r="A16" s="178"/>
      <c r="B16" s="177"/>
      <c r="C16" s="177"/>
      <c r="D16" s="177"/>
      <c r="E16" s="184"/>
      <c r="F16" s="370"/>
      <c r="G16" s="370"/>
      <c r="H16" s="179"/>
      <c r="I16" s="179"/>
      <c r="J16" s="179"/>
      <c r="K16" s="179"/>
      <c r="L16" s="179"/>
      <c r="N16" s="306"/>
      <c r="O16" s="306"/>
      <c r="P16" s="306"/>
    </row>
    <row r="17" spans="1:40">
      <c r="A17" s="178">
        <v>6</v>
      </c>
      <c r="B17" s="436" t="s">
        <v>122</v>
      </c>
      <c r="C17" s="436"/>
      <c r="D17" s="177"/>
      <c r="E17" s="438"/>
      <c r="F17" s="438"/>
      <c r="G17" s="438"/>
      <c r="H17" s="438"/>
      <c r="N17" s="363"/>
      <c r="O17" s="363"/>
      <c r="P17" s="363"/>
    </row>
    <row r="18" spans="1:40" ht="5.15" customHeight="1">
      <c r="A18" s="178"/>
      <c r="B18" s="177"/>
      <c r="C18" s="177"/>
      <c r="D18" s="177"/>
      <c r="E18" s="368"/>
      <c r="F18" s="368"/>
      <c r="G18" s="183"/>
      <c r="H18" s="369"/>
      <c r="I18" s="369"/>
      <c r="J18" s="179"/>
      <c r="K18" s="179"/>
      <c r="L18" s="179"/>
      <c r="M18" s="47"/>
      <c r="N18" s="306"/>
      <c r="O18" s="306"/>
      <c r="P18" s="306"/>
      <c r="Q18" s="294"/>
      <c r="R18" s="292"/>
      <c r="S18" s="292"/>
      <c r="T18" s="292"/>
      <c r="U18" s="292"/>
    </row>
    <row r="19" spans="1:40" ht="14">
      <c r="A19" s="178">
        <v>7</v>
      </c>
      <c r="B19" s="436" t="s">
        <v>123</v>
      </c>
      <c r="C19" s="436"/>
      <c r="D19" s="177"/>
      <c r="E19" s="438"/>
      <c r="F19" s="438"/>
      <c r="G19" s="438"/>
      <c r="H19" s="438"/>
      <c r="I19" s="179"/>
      <c r="J19" s="179"/>
      <c r="K19" s="179"/>
      <c r="L19" s="179"/>
      <c r="N19" s="306"/>
      <c r="O19" s="306" t="s">
        <v>124</v>
      </c>
      <c r="P19" s="306"/>
    </row>
    <row r="20" spans="1:40" ht="5.15" customHeight="1">
      <c r="A20" s="178"/>
      <c r="B20" s="177"/>
      <c r="C20" s="177"/>
      <c r="D20" s="177"/>
      <c r="E20" s="368"/>
      <c r="F20" s="368"/>
      <c r="G20" s="183"/>
      <c r="H20" s="369"/>
      <c r="I20" s="369"/>
      <c r="J20" s="179"/>
      <c r="K20" s="179"/>
      <c r="L20" s="179"/>
      <c r="M20" s="47"/>
      <c r="N20" s="306"/>
      <c r="O20" s="306"/>
      <c r="P20" s="306"/>
      <c r="Q20" s="294"/>
      <c r="R20" s="292"/>
      <c r="S20" s="292"/>
      <c r="T20" s="292"/>
      <c r="U20" s="292"/>
    </row>
    <row r="21" spans="1:40" s="54" customFormat="1" ht="14">
      <c r="A21" s="440">
        <v>8</v>
      </c>
      <c r="B21" s="456" t="s">
        <v>125</v>
      </c>
      <c r="C21" s="456"/>
      <c r="D21" s="185"/>
      <c r="E21" s="438"/>
      <c r="F21" s="438"/>
      <c r="G21" s="438"/>
      <c r="H21" s="438"/>
      <c r="I21" s="438"/>
      <c r="J21" s="438"/>
      <c r="K21" s="438"/>
      <c r="L21" s="186"/>
      <c r="N21" s="306"/>
      <c r="O21" s="306" t="s">
        <v>126</v>
      </c>
      <c r="P21" s="306"/>
    </row>
    <row r="22" spans="1:40" s="182" customFormat="1" ht="14">
      <c r="A22" s="440"/>
      <c r="B22" s="435" t="s">
        <v>127</v>
      </c>
      <c r="C22" s="435"/>
      <c r="D22" s="187"/>
      <c r="E22" s="438"/>
      <c r="F22" s="438"/>
      <c r="G22" s="438"/>
      <c r="H22" s="438"/>
      <c r="I22" s="438"/>
      <c r="J22" s="438"/>
      <c r="K22" s="438"/>
      <c r="L22" s="181"/>
      <c r="N22" s="306"/>
      <c r="O22" s="306"/>
      <c r="P22" s="306"/>
    </row>
    <row r="23" spans="1:40" ht="5.15" customHeight="1">
      <c r="A23" s="178"/>
      <c r="B23" s="177"/>
      <c r="C23" s="177"/>
      <c r="D23" s="177"/>
      <c r="E23" s="368"/>
      <c r="F23" s="368"/>
      <c r="G23" s="183"/>
      <c r="H23" s="369"/>
      <c r="I23" s="369"/>
      <c r="J23" s="179"/>
      <c r="K23" s="179"/>
      <c r="L23" s="179"/>
      <c r="M23" s="47"/>
      <c r="N23" s="306"/>
      <c r="O23" s="306"/>
      <c r="P23" s="306"/>
      <c r="Q23" s="294"/>
      <c r="R23" s="292"/>
      <c r="S23" s="292"/>
      <c r="T23" s="292"/>
      <c r="U23" s="292"/>
    </row>
    <row r="24" spans="1:40" s="54" customFormat="1" ht="14">
      <c r="A24" s="440">
        <v>9</v>
      </c>
      <c r="B24" s="456" t="s">
        <v>128</v>
      </c>
      <c r="C24" s="456"/>
      <c r="D24" s="185"/>
      <c r="E24" s="438"/>
      <c r="F24" s="438"/>
      <c r="G24" s="438"/>
      <c r="H24" s="438"/>
      <c r="I24" s="438"/>
      <c r="J24" s="438"/>
      <c r="K24" s="438"/>
      <c r="L24" s="186"/>
      <c r="N24" s="306"/>
      <c r="O24" s="306"/>
      <c r="P24" s="306"/>
    </row>
    <row r="25" spans="1:40" s="182" customFormat="1" ht="14">
      <c r="A25" s="440"/>
      <c r="B25" s="435" t="s">
        <v>129</v>
      </c>
      <c r="C25" s="435"/>
      <c r="D25" s="187"/>
      <c r="E25" s="438"/>
      <c r="F25" s="438"/>
      <c r="G25" s="438"/>
      <c r="H25" s="438"/>
      <c r="I25" s="438"/>
      <c r="J25" s="438"/>
      <c r="K25" s="438"/>
      <c r="L25" s="181"/>
      <c r="N25" s="306"/>
      <c r="O25" s="306"/>
      <c r="P25" s="306"/>
    </row>
    <row r="26" spans="1:40" ht="5.15" customHeight="1">
      <c r="A26" s="178"/>
      <c r="B26" s="179"/>
      <c r="C26" s="179"/>
      <c r="D26" s="179"/>
      <c r="E26" s="179"/>
      <c r="F26" s="179"/>
      <c r="G26" s="179"/>
      <c r="H26" s="179"/>
      <c r="I26" s="179"/>
      <c r="J26" s="179"/>
      <c r="K26" s="179"/>
      <c r="L26" s="179"/>
      <c r="N26" s="306"/>
      <c r="O26" s="306"/>
      <c r="P26" s="306"/>
    </row>
    <row r="27" spans="1:40" ht="14">
      <c r="A27" s="178"/>
      <c r="B27" s="436" t="s">
        <v>452</v>
      </c>
      <c r="C27" s="436"/>
      <c r="D27" s="436"/>
      <c r="E27" s="436"/>
      <c r="F27" s="436"/>
      <c r="G27" s="436"/>
      <c r="H27" s="436"/>
      <c r="I27" s="436"/>
      <c r="J27" s="436"/>
      <c r="K27" s="436"/>
      <c r="L27" s="436"/>
      <c r="M27" s="188"/>
      <c r="N27" s="306"/>
      <c r="O27" s="306"/>
      <c r="P27" s="306"/>
      <c r="T27" s="189"/>
      <c r="U27" s="189"/>
      <c r="V27" s="189"/>
      <c r="W27" s="189"/>
      <c r="X27" s="189"/>
      <c r="Y27" s="189"/>
      <c r="Z27" s="189"/>
      <c r="AA27" s="189"/>
      <c r="AB27" s="189"/>
      <c r="AC27" s="189"/>
      <c r="AD27" s="189"/>
      <c r="AE27" s="189"/>
      <c r="AF27" s="189"/>
      <c r="AG27" s="189"/>
      <c r="AH27" s="189"/>
      <c r="AI27" s="189"/>
      <c r="AJ27" s="189"/>
      <c r="AK27" s="189"/>
      <c r="AL27" s="189"/>
      <c r="AM27" s="189"/>
      <c r="AN27" s="189"/>
    </row>
    <row r="28" spans="1:40" ht="14">
      <c r="A28" s="436" t="s">
        <v>130</v>
      </c>
      <c r="B28" s="436"/>
      <c r="C28" s="436"/>
      <c r="D28" s="436"/>
      <c r="E28" s="436"/>
      <c r="F28" s="436"/>
      <c r="G28" s="436"/>
      <c r="H28" s="436"/>
      <c r="I28" s="436"/>
      <c r="J28" s="436"/>
      <c r="K28" s="436"/>
      <c r="L28" s="436"/>
      <c r="M28" s="188"/>
      <c r="N28" s="306"/>
      <c r="O28" s="306"/>
      <c r="P28" s="306"/>
      <c r="T28" s="189"/>
      <c r="U28" s="189"/>
      <c r="V28" s="189"/>
      <c r="W28" s="189"/>
      <c r="X28" s="189"/>
      <c r="Y28" s="189"/>
      <c r="Z28" s="189"/>
      <c r="AA28" s="189"/>
      <c r="AB28" s="189"/>
      <c r="AC28" s="189"/>
      <c r="AD28" s="189"/>
      <c r="AE28" s="189"/>
      <c r="AF28" s="189"/>
      <c r="AG28" s="189"/>
      <c r="AH28" s="189"/>
      <c r="AI28" s="189"/>
      <c r="AJ28" s="189"/>
      <c r="AK28" s="189"/>
      <c r="AL28" s="189"/>
      <c r="AM28" s="189"/>
      <c r="AN28" s="189"/>
    </row>
    <row r="29" spans="1:40" ht="14">
      <c r="A29" s="455" t="s">
        <v>131</v>
      </c>
      <c r="B29" s="455"/>
      <c r="C29" s="455"/>
      <c r="D29" s="455"/>
      <c r="E29" s="455"/>
      <c r="F29" s="455"/>
      <c r="G29" s="455"/>
      <c r="H29" s="455"/>
      <c r="I29" s="455"/>
      <c r="J29" s="455"/>
      <c r="K29" s="455"/>
      <c r="L29" s="455"/>
      <c r="M29" s="188"/>
      <c r="N29" s="306"/>
      <c r="O29" s="306"/>
      <c r="P29" s="306"/>
      <c r="T29" s="189"/>
      <c r="U29" s="189"/>
      <c r="V29" s="189"/>
      <c r="W29" s="189"/>
      <c r="X29" s="189"/>
      <c r="Y29" s="189"/>
      <c r="Z29" s="189"/>
      <c r="AA29" s="189"/>
      <c r="AB29" s="189"/>
      <c r="AC29" s="189"/>
      <c r="AD29" s="189"/>
      <c r="AE29" s="189"/>
      <c r="AF29" s="189"/>
      <c r="AG29" s="189"/>
      <c r="AH29" s="189"/>
      <c r="AI29" s="189"/>
      <c r="AJ29" s="189"/>
      <c r="AK29" s="189"/>
      <c r="AL29" s="189"/>
      <c r="AM29" s="189"/>
      <c r="AN29" s="189"/>
    </row>
    <row r="30" spans="1:40" ht="14">
      <c r="A30" s="178"/>
      <c r="B30" s="436" t="s">
        <v>132</v>
      </c>
      <c r="C30" s="436"/>
      <c r="D30" s="436"/>
      <c r="E30" s="436"/>
      <c r="F30" s="436"/>
      <c r="G30" s="436"/>
      <c r="H30" s="436"/>
      <c r="I30" s="436"/>
      <c r="J30" s="436"/>
      <c r="K30" s="436"/>
      <c r="L30" s="436"/>
      <c r="M30" s="188"/>
      <c r="N30" s="306"/>
      <c r="O30" s="306"/>
      <c r="P30" s="306"/>
      <c r="T30" s="189"/>
      <c r="U30" s="189"/>
      <c r="V30" s="189"/>
      <c r="W30" s="189"/>
      <c r="X30" s="189"/>
      <c r="Y30" s="189"/>
      <c r="Z30" s="189"/>
      <c r="AA30" s="189"/>
      <c r="AB30" s="189"/>
      <c r="AC30" s="189"/>
      <c r="AD30" s="189"/>
      <c r="AE30" s="189"/>
      <c r="AF30" s="189"/>
      <c r="AG30" s="189"/>
      <c r="AH30" s="189"/>
      <c r="AI30" s="189"/>
      <c r="AJ30" s="189"/>
      <c r="AK30" s="189"/>
      <c r="AL30" s="189"/>
      <c r="AM30" s="189"/>
      <c r="AN30" s="189"/>
    </row>
    <row r="31" spans="1:40" ht="14">
      <c r="A31" s="455" t="s">
        <v>133</v>
      </c>
      <c r="B31" s="455"/>
      <c r="C31" s="455"/>
      <c r="D31" s="455"/>
      <c r="E31" s="455"/>
      <c r="F31" s="455"/>
      <c r="G31" s="455"/>
      <c r="H31" s="455"/>
      <c r="I31" s="455"/>
      <c r="J31" s="455"/>
      <c r="K31" s="455"/>
      <c r="L31" s="455"/>
      <c r="M31" s="188"/>
      <c r="N31" s="306"/>
      <c r="O31" s="306"/>
      <c r="P31" s="306"/>
      <c r="T31" s="189"/>
      <c r="U31" s="189"/>
      <c r="V31" s="189"/>
      <c r="W31" s="189"/>
      <c r="X31" s="189"/>
      <c r="Y31" s="189"/>
      <c r="Z31" s="189"/>
      <c r="AA31" s="189"/>
      <c r="AB31" s="189"/>
      <c r="AC31" s="189"/>
      <c r="AD31" s="189"/>
      <c r="AE31" s="189"/>
      <c r="AF31" s="189"/>
      <c r="AG31" s="189"/>
      <c r="AH31" s="189"/>
      <c r="AI31" s="189"/>
      <c r="AJ31" s="189"/>
      <c r="AK31" s="189"/>
      <c r="AL31" s="189"/>
      <c r="AM31" s="189"/>
      <c r="AN31" s="189"/>
    </row>
    <row r="32" spans="1:40" ht="14">
      <c r="A32" s="178"/>
      <c r="B32" s="179"/>
      <c r="C32" s="179"/>
      <c r="D32" s="179"/>
      <c r="E32" s="179"/>
      <c r="F32" s="179"/>
      <c r="G32" s="179"/>
      <c r="H32" s="179"/>
      <c r="I32" s="179"/>
      <c r="J32" s="179"/>
      <c r="K32" s="190"/>
      <c r="L32" s="190"/>
      <c r="M32" s="188"/>
      <c r="N32" s="306"/>
      <c r="O32" s="306"/>
      <c r="P32" s="306"/>
      <c r="T32" s="189"/>
      <c r="U32" s="189"/>
      <c r="V32" s="189"/>
      <c r="W32" s="189"/>
      <c r="X32" s="189"/>
      <c r="Y32" s="189"/>
      <c r="Z32" s="189"/>
      <c r="AA32" s="189"/>
      <c r="AB32" s="189"/>
      <c r="AC32" s="189"/>
      <c r="AD32" s="189"/>
      <c r="AE32" s="189"/>
      <c r="AF32" s="189"/>
      <c r="AG32" s="189"/>
      <c r="AH32" s="189"/>
      <c r="AI32" s="189"/>
      <c r="AJ32" s="189"/>
      <c r="AK32" s="189"/>
      <c r="AL32" s="189"/>
      <c r="AM32" s="189"/>
      <c r="AN32" s="189"/>
    </row>
    <row r="33" spans="1:27" ht="14">
      <c r="A33" s="178"/>
      <c r="B33" s="443" t="str">
        <f>IFERROR(IF(OR(入力シート!D33="",入力シート!F33="",入力シート!H33=""),"令和　　年　　月　　日","令和"&amp;入力シート!D33-2018&amp;"年"&amp;入力シート!F33&amp;"月"&amp;入力シート!H33&amp;"日"),"令和　　年　　月　　日")</f>
        <v>令和　　年　　月　　日</v>
      </c>
      <c r="C33" s="443"/>
      <c r="D33" s="443"/>
      <c r="E33" s="443"/>
      <c r="F33" s="443"/>
      <c r="G33" s="443"/>
      <c r="H33" s="443"/>
      <c r="I33" s="443"/>
      <c r="J33" s="443"/>
      <c r="K33" s="443"/>
      <c r="L33" s="443"/>
      <c r="N33" s="306"/>
      <c r="O33" s="306"/>
      <c r="P33" s="306"/>
    </row>
    <row r="34" spans="1:27" ht="14">
      <c r="A34" s="178"/>
      <c r="B34" s="179"/>
      <c r="C34" s="179"/>
      <c r="D34" s="179"/>
      <c r="E34" s="179"/>
      <c r="F34" s="179"/>
      <c r="G34" s="438" t="str">
        <f>IF(入力シート!C30="前橋市長","前橋市大手町二丁目12番1号",IF(入力シート!C30="前橋市公営企業管理者","前橋市岩神町三丁目13番15号",""))</f>
        <v/>
      </c>
      <c r="H34" s="438"/>
      <c r="I34" s="438"/>
      <c r="J34" s="438"/>
      <c r="K34" s="438"/>
      <c r="L34" s="438"/>
      <c r="N34" s="306"/>
      <c r="O34" s="306"/>
      <c r="P34" s="306"/>
    </row>
    <row r="35" spans="1:27" ht="14">
      <c r="A35" s="178"/>
      <c r="B35" s="179"/>
      <c r="C35" s="179"/>
      <c r="D35" s="179"/>
      <c r="E35" s="179"/>
      <c r="F35" s="364" t="s">
        <v>35</v>
      </c>
      <c r="G35" s="438" t="str">
        <f>IF(入力シート!C30="前橋市長","前橋市",IF(入力シート!C30="前橋市公営企業管理者","前橋市公営企業管理者","入力シート「発注者」が未入力です。"))</f>
        <v>入力シート「発注者」が未入力です。</v>
      </c>
      <c r="H35" s="438"/>
      <c r="I35" s="438"/>
      <c r="J35" s="438"/>
      <c r="K35" s="438"/>
      <c r="L35" s="438"/>
      <c r="N35" s="306"/>
      <c r="O35" s="306"/>
      <c r="P35" s="306"/>
    </row>
    <row r="36" spans="1:27" ht="14">
      <c r="A36" s="178"/>
      <c r="B36" s="179"/>
      <c r="C36" s="179"/>
      <c r="D36" s="179"/>
      <c r="E36" s="179"/>
      <c r="F36" s="179"/>
      <c r="G36" s="438" t="str">
        <f>IF(入力シート!C30="前橋市長","代表者　市長"&amp;"　"&amp;入力シート!L30,IF(入力シート!C30="前橋市公営企業管理者",入力シート!L30,""))</f>
        <v/>
      </c>
      <c r="H36" s="438"/>
      <c r="I36" s="438"/>
      <c r="J36" s="438"/>
      <c r="K36" s="438"/>
      <c r="L36" s="438"/>
      <c r="N36" s="306"/>
      <c r="O36" s="306"/>
      <c r="P36" s="306"/>
      <c r="T36" s="188"/>
      <c r="U36" s="188"/>
      <c r="V36" s="191"/>
      <c r="W36" s="191"/>
      <c r="X36" s="191"/>
      <c r="Y36" s="191"/>
      <c r="Z36" s="191"/>
      <c r="AA36" s="191"/>
    </row>
    <row r="37" spans="1:27" ht="14">
      <c r="A37" s="178"/>
      <c r="B37" s="179"/>
      <c r="C37" s="179"/>
      <c r="D37" s="179"/>
      <c r="E37" s="179"/>
      <c r="F37" s="179"/>
      <c r="G37" s="179"/>
      <c r="H37" s="179"/>
      <c r="I37" s="179"/>
      <c r="J37" s="179"/>
      <c r="K37" s="179"/>
      <c r="L37" s="179"/>
      <c r="N37" s="306"/>
      <c r="O37" s="306"/>
      <c r="P37" s="306"/>
      <c r="T37" s="188"/>
      <c r="U37" s="188"/>
      <c r="V37" s="191"/>
      <c r="W37" s="191"/>
      <c r="X37" s="191"/>
      <c r="Y37" s="191"/>
      <c r="Z37" s="191"/>
      <c r="AA37" s="191"/>
    </row>
    <row r="38" spans="1:27" ht="14">
      <c r="A38" s="178"/>
      <c r="B38" s="179"/>
      <c r="C38" s="179"/>
      <c r="D38" s="179"/>
      <c r="E38" s="179"/>
      <c r="F38" s="179"/>
      <c r="G38" s="179"/>
      <c r="H38" s="179"/>
      <c r="I38" s="179"/>
      <c r="J38" s="179"/>
      <c r="K38" s="179"/>
      <c r="L38" s="179"/>
      <c r="N38" s="306"/>
      <c r="O38" s="306"/>
      <c r="P38" s="306"/>
      <c r="T38" s="191"/>
      <c r="U38" s="191"/>
      <c r="V38" s="191"/>
      <c r="W38" s="191"/>
      <c r="X38" s="191"/>
      <c r="Y38" s="191"/>
      <c r="Z38" s="191"/>
      <c r="AA38" s="191"/>
    </row>
    <row r="39" spans="1:27" ht="14.25" customHeight="1">
      <c r="A39" s="178"/>
      <c r="B39" s="179"/>
      <c r="C39" s="179"/>
      <c r="D39" s="179"/>
      <c r="E39" s="179"/>
      <c r="F39" s="439" t="s">
        <v>26</v>
      </c>
      <c r="G39" s="434" t="str">
        <f>IF(入力シート!C15="","　「共同企業体名」が未入力です。","　"&amp;入力シート!C15)</f>
        <v>　（例）○○・○○○・○○　本庁管内　○○○○○○○○○○○○○○○○○○工事特定建設工事共同企業体</v>
      </c>
      <c r="H39" s="434"/>
      <c r="I39" s="434"/>
      <c r="J39" s="434"/>
      <c r="K39" s="434"/>
      <c r="L39" s="434"/>
      <c r="N39" s="306"/>
      <c r="O39" s="306"/>
      <c r="P39" s="306"/>
    </row>
    <row r="40" spans="1:27">
      <c r="F40" s="439"/>
      <c r="G40" s="434"/>
      <c r="H40" s="434"/>
      <c r="I40" s="434"/>
      <c r="J40" s="434"/>
      <c r="K40" s="434"/>
      <c r="L40" s="434"/>
    </row>
    <row r="41" spans="1:27">
      <c r="F41" s="439"/>
      <c r="G41" s="434"/>
      <c r="H41" s="434"/>
      <c r="I41" s="434"/>
      <c r="J41" s="434"/>
      <c r="K41" s="434"/>
      <c r="L41" s="434"/>
    </row>
    <row r="43" spans="1:27" ht="14">
      <c r="A43" s="178"/>
      <c r="B43" s="179"/>
      <c r="C43" s="179"/>
      <c r="D43" s="179"/>
      <c r="E43" s="179"/>
      <c r="F43" s="433" t="s">
        <v>468</v>
      </c>
      <c r="G43" s="436" t="s">
        <v>135</v>
      </c>
      <c r="H43" s="436"/>
      <c r="I43" s="437" t="str">
        <f>IF(入力シート!C19="","　代表者の「住所」が未入力です。","　"&amp;入力シート!C19)</f>
        <v>　（例）前橋市表町１－１－１</v>
      </c>
      <c r="J43" s="437"/>
      <c r="K43" s="437"/>
      <c r="L43" s="437"/>
      <c r="N43" s="365"/>
      <c r="O43" s="366"/>
      <c r="P43" s="306"/>
    </row>
    <row r="44" spans="1:27" ht="14">
      <c r="A44" s="178"/>
      <c r="B44" s="179"/>
      <c r="C44" s="179"/>
      <c r="D44" s="179"/>
      <c r="E44" s="179"/>
      <c r="F44" s="433"/>
      <c r="G44" s="436" t="s">
        <v>136</v>
      </c>
      <c r="H44" s="436"/>
      <c r="I44" s="437" t="str">
        <f>IF(入力シート!C16="","　代表者の「会社名」が未入力です。","　"&amp;入力シート!C16)</f>
        <v>　（例）○○工業株式会社</v>
      </c>
      <c r="J44" s="437"/>
      <c r="K44" s="437"/>
      <c r="L44" s="437"/>
      <c r="N44" s="306"/>
      <c r="O44" s="306"/>
      <c r="P44" s="306"/>
    </row>
    <row r="45" spans="1:27" ht="14">
      <c r="A45" s="178"/>
      <c r="B45" s="179"/>
      <c r="C45" s="179"/>
      <c r="D45" s="179"/>
      <c r="E45" s="179"/>
      <c r="F45" s="433"/>
      <c r="G45" s="436" t="s">
        <v>137</v>
      </c>
      <c r="H45" s="436"/>
      <c r="I45" s="438" t="str">
        <f>IF(入力シート!C18="","　代表者の「代表者(氏名)」が未入力です。","　"&amp;入力シート!C17&amp;"　"&amp;入力シート!C18)</f>
        <v>　（例）代表取締役　（例）前橋　太朗</v>
      </c>
      <c r="J45" s="438"/>
      <c r="K45" s="438"/>
      <c r="L45" s="438"/>
      <c r="N45" s="306"/>
      <c r="O45" s="306"/>
      <c r="P45" s="306"/>
    </row>
    <row r="46" spans="1:27" ht="15" customHeight="1">
      <c r="A46" s="178"/>
      <c r="B46" s="179"/>
      <c r="C46" s="179"/>
      <c r="D46" s="179"/>
      <c r="E46" s="179"/>
      <c r="F46" s="179"/>
      <c r="G46" s="177"/>
      <c r="H46" s="177"/>
      <c r="I46" s="179"/>
      <c r="J46" s="179"/>
      <c r="K46" s="179"/>
      <c r="L46" s="179"/>
      <c r="N46" s="306"/>
      <c r="O46" s="306"/>
      <c r="P46" s="306"/>
    </row>
    <row r="48" spans="1:27" ht="14">
      <c r="A48" s="178"/>
      <c r="B48" s="179"/>
      <c r="C48" s="179"/>
      <c r="D48" s="179"/>
      <c r="E48" s="179"/>
      <c r="F48" s="433" t="s">
        <v>477</v>
      </c>
      <c r="G48" s="436" t="s">
        <v>135</v>
      </c>
      <c r="H48" s="436"/>
      <c r="I48" s="437" t="str">
        <f>IF(入力シート!C23="","　構成員１の　「住所」が未入力です。","　"&amp;入力シート!C23)</f>
        <v>　（例）前橋市表町２－２－２</v>
      </c>
      <c r="J48" s="437"/>
      <c r="K48" s="437"/>
      <c r="L48" s="437"/>
      <c r="N48" s="306"/>
      <c r="O48" s="306"/>
      <c r="P48" s="306"/>
    </row>
    <row r="49" spans="1:16" ht="14">
      <c r="A49" s="178"/>
      <c r="B49" s="179"/>
      <c r="C49" s="179"/>
      <c r="D49" s="179"/>
      <c r="E49" s="179"/>
      <c r="F49" s="433"/>
      <c r="G49" s="436" t="s">
        <v>136</v>
      </c>
      <c r="H49" s="436"/>
      <c r="I49" s="437" t="str">
        <f>IF(入力シート!C20="","　　構成員１の「会社名」が未入力です。","　"&amp;入力シート!C20)</f>
        <v>　（例）株式会社○○○</v>
      </c>
      <c r="J49" s="437"/>
      <c r="K49" s="437"/>
      <c r="L49" s="437"/>
      <c r="N49" s="306"/>
      <c r="O49" s="306"/>
      <c r="P49" s="306"/>
    </row>
    <row r="50" spans="1:16" ht="14">
      <c r="A50" s="178"/>
      <c r="B50" s="179"/>
      <c r="C50" s="179"/>
      <c r="D50" s="179"/>
      <c r="E50" s="179"/>
      <c r="F50" s="433"/>
      <c r="G50" s="436" t="s">
        <v>137</v>
      </c>
      <c r="H50" s="436"/>
      <c r="I50" s="438" t="str">
        <f>IF(入力シート!C22="","　構成員１の「代表者(氏名)」が未入力です。","　"&amp;入力シート!C21&amp;"　"&amp;入力シート!C22)</f>
        <v>　（例）代表取締役　（例）赤城　次郎</v>
      </c>
      <c r="J50" s="438"/>
      <c r="K50" s="438"/>
      <c r="L50" s="438"/>
      <c r="N50" s="306"/>
      <c r="O50" s="306"/>
      <c r="P50" s="306"/>
    </row>
    <row r="51" spans="1:16" ht="14">
      <c r="A51" s="178"/>
      <c r="B51" s="179"/>
      <c r="C51" s="179"/>
      <c r="D51" s="179"/>
      <c r="E51" s="179"/>
      <c r="F51" s="179"/>
      <c r="G51" s="177"/>
      <c r="H51" s="177"/>
      <c r="I51" s="179"/>
      <c r="J51" s="179"/>
      <c r="K51" s="179"/>
      <c r="L51" s="179"/>
      <c r="N51" s="306"/>
      <c r="O51" s="306"/>
      <c r="P51" s="306"/>
    </row>
    <row r="53" spans="1:16" ht="14">
      <c r="A53" s="178"/>
      <c r="B53" s="179"/>
      <c r="C53" s="179"/>
      <c r="D53" s="179"/>
      <c r="E53" s="179"/>
      <c r="F53" s="433" t="str">
        <f>IF(入力シート!C24="","","構成員")</f>
        <v/>
      </c>
      <c r="G53" s="436" t="str">
        <f>IF(入力シート!C24="","","所在地")</f>
        <v/>
      </c>
      <c r="H53" s="436"/>
      <c r="I53" s="437" t="str">
        <f>IF(入力シート!C24="","","　"&amp;入力シート!C27)</f>
        <v/>
      </c>
      <c r="J53" s="437"/>
      <c r="K53" s="437"/>
      <c r="L53" s="437"/>
      <c r="N53" s="306"/>
      <c r="O53" s="306"/>
      <c r="P53" s="306"/>
    </row>
    <row r="54" spans="1:16" ht="14">
      <c r="A54" s="178"/>
      <c r="B54" s="179"/>
      <c r="C54" s="179"/>
      <c r="D54" s="179"/>
      <c r="E54" s="179"/>
      <c r="F54" s="433"/>
      <c r="G54" s="436" t="str">
        <f>IF(入力シート!C24="","","商号又は名称")</f>
        <v/>
      </c>
      <c r="H54" s="436"/>
      <c r="I54" s="437" t="str">
        <f>IF(入力シート!C24="","","　"&amp;入力シート!C24)</f>
        <v/>
      </c>
      <c r="J54" s="437"/>
      <c r="K54" s="437"/>
      <c r="L54" s="437"/>
      <c r="N54" s="306"/>
      <c r="O54" s="306"/>
      <c r="P54" s="306"/>
    </row>
    <row r="55" spans="1:16" ht="14">
      <c r="A55" s="178"/>
      <c r="B55" s="179"/>
      <c r="C55" s="179"/>
      <c r="D55" s="179"/>
      <c r="E55" s="179"/>
      <c r="F55" s="433"/>
      <c r="G55" s="436" t="str">
        <f>IF(入力シート!C24="","","代表者の氏名")</f>
        <v/>
      </c>
      <c r="H55" s="436"/>
      <c r="I55" s="438" t="str">
        <f>IF(入力シート!C24="","","　"&amp;入力シート!C25&amp;"　"&amp;入力シート!C26)</f>
        <v/>
      </c>
      <c r="J55" s="438"/>
      <c r="K55" s="438"/>
      <c r="L55" s="438"/>
      <c r="N55" s="306"/>
      <c r="O55" s="306"/>
      <c r="P55" s="306"/>
    </row>
  </sheetData>
  <sheetProtection algorithmName="SHA-512" hashValue="12GCWVGgkoIXs8ncu6JBjDQCYfyddvl54+iu38xOWmoG2lo4SaskthWCdEBWxNMthcHoPTxSyX3PKKLGDvZ58w==" saltValue="oCk4NBYcifjIl5AGPRcziQ==" spinCount="100000" sheet="1" formatCells="0" formatRows="0" insertRows="0"/>
  <customSheetViews>
    <customSheetView guid="{1A32DCAA-758B-493F-8647-202013861FA3}" showPageBreaks="1" showGridLines="0" printArea="1" view="pageBreakPreview">
      <selection activeCell="I14" sqref="I14"/>
      <pageMargins left="0" right="0" top="0" bottom="0" header="0" footer="0"/>
      <pageSetup paperSize="9" orientation="portrait"/>
      <headerFooter alignWithMargins="0"/>
    </customSheetView>
  </customSheetViews>
  <mergeCells count="62">
    <mergeCell ref="G48:H48"/>
    <mergeCell ref="I48:L48"/>
    <mergeCell ref="G49:H49"/>
    <mergeCell ref="I49:L49"/>
    <mergeCell ref="G55:H55"/>
    <mergeCell ref="I55:L55"/>
    <mergeCell ref="G50:H50"/>
    <mergeCell ref="I50:L50"/>
    <mergeCell ref="G53:H53"/>
    <mergeCell ref="I53:L53"/>
    <mergeCell ref="G54:H54"/>
    <mergeCell ref="I54:L54"/>
    <mergeCell ref="N1:R2"/>
    <mergeCell ref="G36:L36"/>
    <mergeCell ref="F15:G15"/>
    <mergeCell ref="E17:H17"/>
    <mergeCell ref="E19:H19"/>
    <mergeCell ref="B27:L27"/>
    <mergeCell ref="A28:L28"/>
    <mergeCell ref="A29:L29"/>
    <mergeCell ref="B30:L30"/>
    <mergeCell ref="A31:L31"/>
    <mergeCell ref="B21:C21"/>
    <mergeCell ref="B22:C22"/>
    <mergeCell ref="B24:C24"/>
    <mergeCell ref="B33:L33"/>
    <mergeCell ref="D3:J3"/>
    <mergeCell ref="G34:L34"/>
    <mergeCell ref="A5:A6"/>
    <mergeCell ref="B7:C8"/>
    <mergeCell ref="A7:A8"/>
    <mergeCell ref="B11:H11"/>
    <mergeCell ref="E13:F13"/>
    <mergeCell ref="E5:L6"/>
    <mergeCell ref="E7:L8"/>
    <mergeCell ref="J11:K11"/>
    <mergeCell ref="E9:H9"/>
    <mergeCell ref="H13:I13"/>
    <mergeCell ref="A24:A25"/>
    <mergeCell ref="A21:A22"/>
    <mergeCell ref="B9:C9"/>
    <mergeCell ref="B13:C13"/>
    <mergeCell ref="B15:C15"/>
    <mergeCell ref="B17:C17"/>
    <mergeCell ref="B19:C19"/>
    <mergeCell ref="B25:C25"/>
    <mergeCell ref="F48:F50"/>
    <mergeCell ref="F53:F55"/>
    <mergeCell ref="G39:L41"/>
    <mergeCell ref="N4:AC5"/>
    <mergeCell ref="B5:C6"/>
    <mergeCell ref="G43:H43"/>
    <mergeCell ref="I43:L43"/>
    <mergeCell ref="G44:H44"/>
    <mergeCell ref="I44:L44"/>
    <mergeCell ref="G35:L35"/>
    <mergeCell ref="E21:K22"/>
    <mergeCell ref="E24:K25"/>
    <mergeCell ref="F39:F41"/>
    <mergeCell ref="F43:F45"/>
    <mergeCell ref="G45:H45"/>
    <mergeCell ref="I45:L45"/>
  </mergeCells>
  <phoneticPr fontId="3"/>
  <conditionalFormatting sqref="E17:H17 E19 E21 E24">
    <cfRule type="expression" dxfId="62" priority="7">
      <formula>$E17=""</formula>
    </cfRule>
  </conditionalFormatting>
  <conditionalFormatting sqref="M5:M6 M8:Q8">
    <cfRule type="expression" dxfId="61" priority="11">
      <formula>LEN(M5)&gt;0</formula>
    </cfRule>
  </conditionalFormatting>
  <conditionalFormatting sqref="M10:Q10">
    <cfRule type="expression" dxfId="60" priority="1">
      <formula>LEN(M10)&gt;0</formula>
    </cfRule>
  </conditionalFormatting>
  <conditionalFormatting sqref="M12:Q12">
    <cfRule type="expression" dxfId="59" priority="6">
      <formula>LEN(M12)&gt;0</formula>
    </cfRule>
  </conditionalFormatting>
  <conditionalFormatting sqref="M14:Q14">
    <cfRule type="expression" dxfId="58" priority="5">
      <formula>LEN(M14)&gt;0</formula>
    </cfRule>
  </conditionalFormatting>
  <conditionalFormatting sqref="M18:Q18">
    <cfRule type="expression" dxfId="57" priority="4">
      <formula>LEN(M18)&gt;0</formula>
    </cfRule>
  </conditionalFormatting>
  <conditionalFormatting sqref="M20:Q20">
    <cfRule type="expression" dxfId="56" priority="3">
      <formula>LEN(M20)&gt;0</formula>
    </cfRule>
  </conditionalFormatting>
  <conditionalFormatting sqref="M23:Q23">
    <cfRule type="expression" dxfId="55" priority="2">
      <formula>LEN(M23)&gt;0</formula>
    </cfRule>
  </conditionalFormatting>
  <dataValidations count="4">
    <dataValidation type="list" allowBlank="1" showInputMessage="1" showErrorMessage="1" sqref="E15:E16" xr:uid="{00000000-0002-0000-0300-000000000000}">
      <formula1>"金,免除"</formula1>
    </dataValidation>
    <dataValidation type="list" allowBlank="1" showInputMessage="1" showErrorMessage="1" sqref="E17:H17 E19:H19" xr:uid="{00000000-0002-0000-0300-000001000000}">
      <formula1>"あり,なし"</formula1>
    </dataValidation>
    <dataValidation type="list" allowBlank="1" showInputMessage="1" showErrorMessage="1" sqref="E21" xr:uid="{00000000-0002-0000-0300-000002000000}">
      <formula1>"別添「特記仕様書（現場説明書）」に定めるとおり,なし"</formula1>
    </dataValidation>
    <dataValidation type="list" allowBlank="1" showInputMessage="1" showErrorMessage="1" sqref="E24" xr:uid="{00000000-0002-0000-0300-000003000000}">
      <formula1>"別添「解体工事に要する費用等」のとおり,なし"</formula1>
    </dataValidation>
  </dataValidations>
  <hyperlinks>
    <hyperlink ref="N1:R2" location="入力シート!A1" display="入力シートへ戻る" xr:uid="{00000000-0004-0000-03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gumma_Y2">
    <tabColor theme="0"/>
  </sheetPr>
  <dimension ref="A1:AP71"/>
  <sheetViews>
    <sheetView showGridLines="0" zoomScaleNormal="100" zoomScaleSheetLayoutView="100" workbookViewId="0">
      <selection sqref="A1:R2"/>
    </sheetView>
  </sheetViews>
  <sheetFormatPr defaultColWidth="4.33203125" defaultRowHeight="15" customHeight="1"/>
  <cols>
    <col min="1" max="1" width="2.58203125" style="12" customWidth="1"/>
    <col min="2" max="2" width="4.08203125" style="2" customWidth="1"/>
    <col min="3" max="3" width="7.5" style="2" customWidth="1"/>
    <col min="4" max="4" width="7.33203125" style="2" customWidth="1"/>
    <col min="5" max="5" width="1.58203125" style="122" customWidth="1"/>
    <col min="6" max="6" width="5.58203125" style="122" customWidth="1"/>
    <col min="7" max="7" width="3.58203125" style="122" customWidth="1"/>
    <col min="8" max="8" width="8.58203125" style="2" customWidth="1"/>
    <col min="9" max="9" width="2.33203125" style="2" customWidth="1"/>
    <col min="10" max="10" width="2.58203125" style="2" customWidth="1"/>
    <col min="11" max="11" width="2.33203125" style="2" customWidth="1"/>
    <col min="12" max="12" width="2.58203125" style="2" customWidth="1"/>
    <col min="13" max="13" width="2.33203125" style="2" customWidth="1"/>
    <col min="14" max="14" width="5.58203125" style="2" customWidth="1"/>
    <col min="15" max="15" width="2.33203125" style="2" customWidth="1"/>
    <col min="16" max="16" width="6.58203125" style="2" customWidth="1"/>
    <col min="17" max="17" width="8.08203125" style="2" customWidth="1"/>
    <col min="18" max="18" width="1.58203125" style="2" customWidth="1"/>
    <col min="19" max="16384" width="4.33203125" style="2"/>
  </cols>
  <sheetData>
    <row r="1" spans="1:41" s="24" customFormat="1" ht="13" customHeight="1">
      <c r="A1" s="488" t="s">
        <v>138</v>
      </c>
      <c r="B1" s="488"/>
      <c r="C1" s="488"/>
      <c r="D1" s="488"/>
      <c r="E1" s="488"/>
      <c r="F1" s="488"/>
      <c r="G1" s="488"/>
      <c r="H1" s="488"/>
      <c r="I1" s="488"/>
      <c r="J1" s="488"/>
      <c r="K1" s="488"/>
      <c r="L1" s="488"/>
      <c r="M1" s="488"/>
      <c r="N1" s="488"/>
      <c r="O1" s="488"/>
      <c r="P1" s="488"/>
      <c r="Q1" s="488"/>
      <c r="R1" s="488"/>
      <c r="T1" s="448" t="s">
        <v>111</v>
      </c>
      <c r="U1" s="449"/>
      <c r="V1" s="449"/>
      <c r="W1" s="449"/>
      <c r="X1" s="450"/>
      <c r="Y1" s="291"/>
      <c r="Z1" s="291"/>
    </row>
    <row r="2" spans="1:41" s="24" customFormat="1" ht="13" customHeight="1" thickBot="1">
      <c r="A2" s="488"/>
      <c r="B2" s="488"/>
      <c r="C2" s="488"/>
      <c r="D2" s="488"/>
      <c r="E2" s="488"/>
      <c r="F2" s="488"/>
      <c r="G2" s="488"/>
      <c r="H2" s="488"/>
      <c r="I2" s="488"/>
      <c r="J2" s="488"/>
      <c r="K2" s="488"/>
      <c r="L2" s="488"/>
      <c r="M2" s="488"/>
      <c r="N2" s="488"/>
      <c r="O2" s="488"/>
      <c r="P2" s="488"/>
      <c r="Q2" s="488"/>
      <c r="R2" s="488"/>
      <c r="T2" s="451"/>
      <c r="U2" s="452"/>
      <c r="V2" s="452"/>
      <c r="W2" s="452"/>
      <c r="X2" s="453"/>
      <c r="Y2" s="291"/>
      <c r="Z2" s="381" t="s">
        <v>483</v>
      </c>
      <c r="AA2" s="381"/>
      <c r="AB2" s="381"/>
      <c r="AC2" s="381"/>
      <c r="AD2" s="381"/>
      <c r="AE2" s="381"/>
      <c r="AF2" s="381"/>
      <c r="AG2" s="381"/>
      <c r="AH2" s="381"/>
      <c r="AI2" s="381"/>
      <c r="AJ2" s="381"/>
      <c r="AK2" s="381"/>
      <c r="AL2" s="381"/>
      <c r="AM2" s="381"/>
      <c r="AN2" s="381"/>
      <c r="AO2" s="381"/>
    </row>
    <row r="3" spans="1:41" ht="12" customHeight="1">
      <c r="A3" s="529" t="str">
        <f>IF(入力シート!C30="前橋市長","（宛先）前橋市長",IF(入力シート!C30="前橋市公営企業管理者","（宛先）前橋市公営企業管理者","「発注者」が未入力です。"))</f>
        <v>「発注者」が未入力です。</v>
      </c>
      <c r="B3" s="529"/>
      <c r="C3" s="529"/>
      <c r="D3" s="529"/>
      <c r="E3" s="529"/>
      <c r="F3" s="529"/>
      <c r="G3" s="529"/>
      <c r="H3" s="529"/>
      <c r="I3" s="529"/>
      <c r="J3" s="529"/>
      <c r="K3" s="529"/>
      <c r="L3" s="529"/>
      <c r="M3" s="529"/>
      <c r="N3" s="529"/>
      <c r="O3" s="529"/>
      <c r="P3" s="529"/>
      <c r="Q3" s="529"/>
      <c r="R3" s="529"/>
      <c r="T3" s="290"/>
      <c r="U3" s="290"/>
      <c r="V3" s="290"/>
      <c r="W3" s="290"/>
      <c r="X3" s="290"/>
      <c r="Y3" s="290"/>
      <c r="Z3" s="381"/>
      <c r="AA3" s="381"/>
      <c r="AB3" s="381"/>
      <c r="AC3" s="381"/>
      <c r="AD3" s="381"/>
      <c r="AE3" s="381"/>
      <c r="AF3" s="381"/>
      <c r="AG3" s="381"/>
      <c r="AH3" s="381"/>
      <c r="AI3" s="381"/>
      <c r="AJ3" s="381"/>
      <c r="AK3" s="381"/>
      <c r="AL3" s="381"/>
      <c r="AM3" s="381"/>
      <c r="AN3" s="381"/>
      <c r="AO3" s="381"/>
    </row>
    <row r="4" spans="1:41" ht="30" customHeight="1">
      <c r="A4" s="2"/>
      <c r="D4" s="459" t="s">
        <v>476</v>
      </c>
      <c r="E4" s="459"/>
      <c r="F4" s="459"/>
      <c r="G4" s="458" t="str">
        <f>IF(入力シート!C15="","「共同企業体名」が未入力です。",入力シート!C15)</f>
        <v>（例）○○・○○○・○○　本庁管内　○○○○○○○○○○○○○○○○○○工事特定建設工事共同企業体</v>
      </c>
      <c r="H4" s="458"/>
      <c r="I4" s="458"/>
      <c r="J4" s="458"/>
      <c r="K4" s="458"/>
      <c r="L4" s="458"/>
      <c r="M4" s="458"/>
      <c r="N4" s="458"/>
      <c r="O4" s="458"/>
      <c r="P4" s="458"/>
      <c r="Q4" s="458"/>
      <c r="R4" s="458"/>
      <c r="T4" s="290"/>
      <c r="U4" s="290"/>
      <c r="V4" s="290"/>
      <c r="W4" s="290"/>
      <c r="X4" s="290"/>
      <c r="Y4" s="290"/>
      <c r="Z4" s="381"/>
      <c r="AA4" s="381"/>
      <c r="AB4" s="381"/>
      <c r="AC4" s="381"/>
      <c r="AD4" s="381"/>
      <c r="AE4" s="381"/>
      <c r="AF4" s="381"/>
      <c r="AG4" s="381"/>
      <c r="AH4" s="381"/>
      <c r="AI4" s="381"/>
      <c r="AJ4" s="381"/>
      <c r="AK4" s="381"/>
      <c r="AL4" s="381"/>
      <c r="AM4" s="381"/>
      <c r="AN4" s="381"/>
      <c r="AO4" s="381"/>
    </row>
    <row r="5" spans="1:41" ht="30" customHeight="1">
      <c r="E5" s="2"/>
      <c r="F5" s="2"/>
      <c r="G5" s="480" t="s">
        <v>135</v>
      </c>
      <c r="H5" s="480"/>
      <c r="J5" s="481" t="str">
        <f>IF(入力シート!C46=入力シート!A16,入力シート!C19,IF(入力シート!C46=入力シート!A20,入力シート!C23,入力シート!C27))</f>
        <v>（例）前橋市表町１－１－１</v>
      </c>
      <c r="K5" s="481"/>
      <c r="L5" s="481"/>
      <c r="M5" s="481"/>
      <c r="N5" s="481"/>
      <c r="O5" s="481"/>
      <c r="P5" s="481"/>
      <c r="Q5" s="481"/>
      <c r="R5" s="481"/>
      <c r="T5" s="467" t="s">
        <v>441</v>
      </c>
      <c r="U5" s="467"/>
      <c r="V5" s="467"/>
      <c r="W5" s="467"/>
      <c r="X5" s="467"/>
      <c r="Y5" s="467"/>
      <c r="Z5" s="467"/>
      <c r="AA5" s="467"/>
      <c r="AB5" s="467"/>
      <c r="AC5" s="467"/>
      <c r="AD5" s="467"/>
      <c r="AE5" s="467"/>
    </row>
    <row r="6" spans="1:41" ht="15" customHeight="1">
      <c r="D6" s="460" t="str">
        <f>入力シート!B46</f>
        <v>代表者</v>
      </c>
      <c r="E6" s="460"/>
      <c r="F6" s="460"/>
      <c r="G6" s="480" t="s">
        <v>136</v>
      </c>
      <c r="H6" s="480"/>
      <c r="J6" s="458" t="str">
        <f>IF(入力シート!C46=入力シート!A16,入力シート!C16,IF(入力シート!C46=入力シート!A20,入力シート!C20,入力シート!C24))</f>
        <v>（例）○○工業株式会社</v>
      </c>
      <c r="K6" s="458"/>
      <c r="L6" s="458"/>
      <c r="M6" s="458"/>
      <c r="N6" s="458"/>
      <c r="O6" s="458"/>
      <c r="P6" s="458"/>
      <c r="Q6" s="458"/>
      <c r="R6" s="458"/>
      <c r="T6" s="306"/>
      <c r="U6" s="306"/>
      <c r="V6" s="290"/>
      <c r="W6" s="290"/>
      <c r="X6" s="290"/>
      <c r="Y6" s="290"/>
      <c r="Z6" s="290"/>
    </row>
    <row r="7" spans="1:41" ht="15" customHeight="1">
      <c r="F7" s="3"/>
      <c r="G7" s="480" t="s">
        <v>137</v>
      </c>
      <c r="H7" s="480"/>
      <c r="J7" s="481" t="str">
        <f>IF(入力シート!C46=入力シート!A16,入力シート!C17&amp;入力シート!C18,IF(入力シート!C46=入力シート!A20,入力シート!C21&amp;入力シート!C22,入力シート!C25&amp;入力シート!C26))</f>
        <v>（例）代表取締役（例）前橋　太朗</v>
      </c>
      <c r="K7" s="481"/>
      <c r="L7" s="481"/>
      <c r="M7" s="481"/>
      <c r="N7" s="481"/>
      <c r="O7" s="481"/>
      <c r="P7" s="481"/>
      <c r="Q7" s="481"/>
      <c r="R7" s="481"/>
      <c r="T7" s="306"/>
      <c r="U7" s="306"/>
      <c r="V7" s="290"/>
      <c r="W7" s="290"/>
      <c r="X7" s="290"/>
      <c r="Y7" s="290"/>
      <c r="Z7" s="290"/>
    </row>
    <row r="8" spans="1:41" ht="15" customHeight="1">
      <c r="G8" s="480" t="s">
        <v>112</v>
      </c>
      <c r="H8" s="480"/>
      <c r="J8" s="482" t="str">
        <f>IF(入力シート!C31="","「件名」が未入力です。",入力シート!C31)</f>
        <v>（例）本庁管内○○工事</v>
      </c>
      <c r="K8" s="482"/>
      <c r="L8" s="482"/>
      <c r="M8" s="482"/>
      <c r="N8" s="482"/>
      <c r="O8" s="482"/>
      <c r="P8" s="482"/>
      <c r="Q8" s="482"/>
      <c r="R8" s="482"/>
      <c r="T8" s="306" t="s">
        <v>139</v>
      </c>
      <c r="U8" s="306"/>
      <c r="V8" s="290"/>
      <c r="W8" s="290"/>
      <c r="X8" s="290"/>
      <c r="Y8" s="290"/>
      <c r="Z8" s="290"/>
    </row>
    <row r="9" spans="1:41" ht="15" customHeight="1">
      <c r="B9" s="4"/>
      <c r="C9" s="4"/>
      <c r="D9" s="4"/>
      <c r="J9" s="482"/>
      <c r="K9" s="482"/>
      <c r="L9" s="482"/>
      <c r="M9" s="482"/>
      <c r="N9" s="482"/>
      <c r="O9" s="482"/>
      <c r="P9" s="482"/>
      <c r="Q9" s="482"/>
      <c r="R9" s="482"/>
      <c r="T9" s="306" t="s">
        <v>140</v>
      </c>
      <c r="U9" s="306"/>
      <c r="V9" s="290"/>
      <c r="W9" s="290"/>
      <c r="X9" s="290"/>
      <c r="Y9" s="290"/>
      <c r="Z9" s="290"/>
    </row>
    <row r="10" spans="1:41" ht="15" customHeight="1">
      <c r="A10" s="13" t="s">
        <v>141</v>
      </c>
      <c r="B10" s="472" t="s">
        <v>142</v>
      </c>
      <c r="C10" s="472"/>
      <c r="D10" s="472"/>
      <c r="E10" s="472"/>
      <c r="F10" s="472"/>
      <c r="G10" s="472"/>
      <c r="H10" s="472"/>
      <c r="I10" s="472"/>
      <c r="J10" s="472"/>
      <c r="K10" s="472"/>
      <c r="L10" s="472"/>
      <c r="M10" s="472"/>
      <c r="N10" s="472"/>
      <c r="O10" s="472"/>
      <c r="P10" s="472"/>
      <c r="Q10" s="472"/>
      <c r="R10" s="472"/>
      <c r="T10" s="306"/>
      <c r="U10" s="306"/>
      <c r="V10" s="290"/>
      <c r="W10" s="290"/>
      <c r="X10" s="290"/>
      <c r="Y10" s="290"/>
      <c r="Z10" s="290"/>
    </row>
    <row r="11" spans="1:41" ht="24.5" thickBot="1">
      <c r="A11" s="14" t="s">
        <v>143</v>
      </c>
      <c r="B11" s="489" t="s">
        <v>144</v>
      </c>
      <c r="C11" s="490"/>
      <c r="D11" s="490"/>
      <c r="E11" s="491"/>
      <c r="F11" s="489" t="s">
        <v>145</v>
      </c>
      <c r="G11" s="490"/>
      <c r="H11" s="490"/>
      <c r="I11" s="490"/>
      <c r="J11" s="490"/>
      <c r="K11" s="490"/>
      <c r="L11" s="491"/>
      <c r="M11" s="489" t="s">
        <v>146</v>
      </c>
      <c r="N11" s="490"/>
      <c r="O11" s="490"/>
      <c r="P11" s="490"/>
      <c r="Q11" s="490"/>
      <c r="R11" s="491"/>
      <c r="T11" s="306"/>
      <c r="U11" s="306"/>
      <c r="V11" s="290"/>
      <c r="W11" s="290"/>
      <c r="X11" s="290"/>
      <c r="Y11" s="290"/>
      <c r="Z11" s="290"/>
    </row>
    <row r="12" spans="1:41" ht="15" customHeight="1" thickBot="1">
      <c r="A12" s="158" t="s">
        <v>147</v>
      </c>
      <c r="B12" s="494" t="s">
        <v>148</v>
      </c>
      <c r="C12" s="494"/>
      <c r="D12" s="494"/>
      <c r="E12" s="494"/>
      <c r="F12" s="494"/>
      <c r="G12" s="494"/>
      <c r="H12" s="494"/>
      <c r="I12" s="494"/>
      <c r="J12" s="494"/>
      <c r="K12" s="494"/>
      <c r="L12" s="494"/>
      <c r="M12" s="494"/>
      <c r="N12" s="494"/>
      <c r="O12" s="494"/>
      <c r="P12" s="494"/>
      <c r="Q12" s="494"/>
      <c r="R12" s="495"/>
      <c r="T12" s="306"/>
      <c r="U12" s="306"/>
      <c r="V12" s="290"/>
      <c r="W12" s="290"/>
      <c r="X12" s="290"/>
      <c r="Y12" s="290"/>
      <c r="Z12" s="290"/>
    </row>
    <row r="13" spans="1:41" ht="19" customHeight="1">
      <c r="A13" s="16"/>
      <c r="B13" s="492" t="s">
        <v>149</v>
      </c>
      <c r="C13" s="499" t="s">
        <v>150</v>
      </c>
      <c r="D13" s="483"/>
      <c r="E13" s="504"/>
      <c r="F13" s="499" t="s">
        <v>151</v>
      </c>
      <c r="G13" s="483"/>
      <c r="H13" s="500"/>
      <c r="I13" s="159" t="s">
        <v>147</v>
      </c>
      <c r="J13" s="117" t="s">
        <v>152</v>
      </c>
      <c r="K13" s="159" t="s">
        <v>147</v>
      </c>
      <c r="L13" s="118" t="s">
        <v>153</v>
      </c>
      <c r="M13" s="162" t="s">
        <v>147</v>
      </c>
      <c r="N13" s="117" t="s">
        <v>154</v>
      </c>
      <c r="O13" s="159" t="s">
        <v>147</v>
      </c>
      <c r="P13" s="483" t="s">
        <v>155</v>
      </c>
      <c r="Q13" s="483"/>
      <c r="R13" s="484"/>
      <c r="T13" s="306"/>
      <c r="U13" s="306"/>
    </row>
    <row r="14" spans="1:41" ht="19" customHeight="1">
      <c r="A14" s="17"/>
      <c r="B14" s="493"/>
      <c r="C14" s="499" t="s">
        <v>156</v>
      </c>
      <c r="D14" s="483"/>
      <c r="E14" s="504" t="s">
        <v>156</v>
      </c>
      <c r="F14" s="499" t="s">
        <v>157</v>
      </c>
      <c r="G14" s="483"/>
      <c r="H14" s="500"/>
      <c r="I14" s="160" t="s">
        <v>147</v>
      </c>
      <c r="J14" s="119" t="s">
        <v>152</v>
      </c>
      <c r="K14" s="160" t="s">
        <v>147</v>
      </c>
      <c r="L14" s="120" t="s">
        <v>153</v>
      </c>
      <c r="M14" s="163" t="s">
        <v>147</v>
      </c>
      <c r="N14" s="119" t="s">
        <v>154</v>
      </c>
      <c r="O14" s="160" t="s">
        <v>147</v>
      </c>
      <c r="P14" s="483" t="s">
        <v>155</v>
      </c>
      <c r="Q14" s="483"/>
      <c r="R14" s="484"/>
      <c r="T14" s="306"/>
      <c r="U14" s="306"/>
    </row>
    <row r="15" spans="1:41" ht="19" customHeight="1">
      <c r="A15" s="17"/>
      <c r="B15" s="493"/>
      <c r="C15" s="499" t="s">
        <v>158</v>
      </c>
      <c r="D15" s="483"/>
      <c r="E15" s="504" t="s">
        <v>158</v>
      </c>
      <c r="F15" s="499" t="s">
        <v>159</v>
      </c>
      <c r="G15" s="483"/>
      <c r="H15" s="500"/>
      <c r="I15" s="160" t="s">
        <v>147</v>
      </c>
      <c r="J15" s="119" t="s">
        <v>152</v>
      </c>
      <c r="K15" s="160" t="s">
        <v>147</v>
      </c>
      <c r="L15" s="120" t="s">
        <v>153</v>
      </c>
      <c r="M15" s="163" t="s">
        <v>147</v>
      </c>
      <c r="N15" s="119" t="s">
        <v>154</v>
      </c>
      <c r="O15" s="160" t="s">
        <v>147</v>
      </c>
      <c r="P15" s="483" t="s">
        <v>155</v>
      </c>
      <c r="Q15" s="483"/>
      <c r="R15" s="484"/>
      <c r="T15" s="306"/>
      <c r="U15" s="306"/>
    </row>
    <row r="16" spans="1:41" ht="19" customHeight="1">
      <c r="A16" s="17"/>
      <c r="B16" s="493"/>
      <c r="C16" s="499" t="s">
        <v>160</v>
      </c>
      <c r="D16" s="483"/>
      <c r="E16" s="504" t="s">
        <v>160</v>
      </c>
      <c r="F16" s="499" t="s">
        <v>161</v>
      </c>
      <c r="G16" s="483"/>
      <c r="H16" s="500"/>
      <c r="I16" s="160" t="s">
        <v>147</v>
      </c>
      <c r="J16" s="119" t="s">
        <v>152</v>
      </c>
      <c r="K16" s="160" t="s">
        <v>147</v>
      </c>
      <c r="L16" s="120" t="s">
        <v>153</v>
      </c>
      <c r="M16" s="163" t="s">
        <v>147</v>
      </c>
      <c r="N16" s="119" t="s">
        <v>154</v>
      </c>
      <c r="O16" s="160" t="s">
        <v>147</v>
      </c>
      <c r="P16" s="483" t="s">
        <v>155</v>
      </c>
      <c r="Q16" s="483"/>
      <c r="R16" s="484"/>
      <c r="T16" s="306"/>
      <c r="U16" s="306"/>
    </row>
    <row r="17" spans="1:22" ht="19" customHeight="1">
      <c r="A17" s="17"/>
      <c r="B17" s="493"/>
      <c r="C17" s="499" t="s">
        <v>162</v>
      </c>
      <c r="D17" s="483"/>
      <c r="E17" s="504" t="s">
        <v>162</v>
      </c>
      <c r="F17" s="499" t="s">
        <v>163</v>
      </c>
      <c r="G17" s="483"/>
      <c r="H17" s="500"/>
      <c r="I17" s="160" t="s">
        <v>147</v>
      </c>
      <c r="J17" s="119" t="s">
        <v>152</v>
      </c>
      <c r="K17" s="160" t="s">
        <v>147</v>
      </c>
      <c r="L17" s="120" t="s">
        <v>153</v>
      </c>
      <c r="M17" s="163" t="s">
        <v>147</v>
      </c>
      <c r="N17" s="119" t="s">
        <v>154</v>
      </c>
      <c r="O17" s="160" t="s">
        <v>147</v>
      </c>
      <c r="P17" s="483" t="s">
        <v>155</v>
      </c>
      <c r="Q17" s="483"/>
      <c r="R17" s="484"/>
      <c r="T17" s="306"/>
      <c r="U17" s="306"/>
    </row>
    <row r="18" spans="1:22" ht="19" customHeight="1" thickBot="1">
      <c r="A18" s="18"/>
      <c r="B18" s="509"/>
      <c r="C18" s="101" t="s">
        <v>164</v>
      </c>
      <c r="D18" s="165"/>
      <c r="E18" s="102" t="s">
        <v>165</v>
      </c>
      <c r="F18" s="501" t="s">
        <v>166</v>
      </c>
      <c r="G18" s="485"/>
      <c r="H18" s="502"/>
      <c r="I18" s="161" t="s">
        <v>147</v>
      </c>
      <c r="J18" s="123" t="s">
        <v>152</v>
      </c>
      <c r="K18" s="161" t="s">
        <v>147</v>
      </c>
      <c r="L18" s="5" t="s">
        <v>153</v>
      </c>
      <c r="M18" s="164" t="s">
        <v>147</v>
      </c>
      <c r="N18" s="123" t="s">
        <v>154</v>
      </c>
      <c r="O18" s="161" t="s">
        <v>147</v>
      </c>
      <c r="P18" s="485" t="s">
        <v>155</v>
      </c>
      <c r="Q18" s="485"/>
      <c r="R18" s="486"/>
      <c r="T18" s="306"/>
      <c r="U18" s="306"/>
      <c r="V18" s="306" t="s">
        <v>443</v>
      </c>
    </row>
    <row r="19" spans="1:22" ht="15" customHeight="1" thickBot="1">
      <c r="A19" s="166" t="s">
        <v>147</v>
      </c>
      <c r="B19" s="494" t="s">
        <v>167</v>
      </c>
      <c r="C19" s="494"/>
      <c r="D19" s="494"/>
      <c r="E19" s="494"/>
      <c r="F19" s="494"/>
      <c r="G19" s="494"/>
      <c r="H19" s="494"/>
      <c r="I19" s="494"/>
      <c r="J19" s="494"/>
      <c r="K19" s="494"/>
      <c r="L19" s="494"/>
      <c r="M19" s="494"/>
      <c r="N19" s="494"/>
      <c r="O19" s="494"/>
      <c r="P19" s="494"/>
      <c r="Q19" s="494"/>
      <c r="R19" s="495"/>
      <c r="T19" s="306"/>
      <c r="U19" s="306"/>
    </row>
    <row r="20" spans="1:22" ht="19" customHeight="1">
      <c r="A20" s="16"/>
      <c r="B20" s="492" t="s">
        <v>149</v>
      </c>
      <c r="C20" s="499" t="s">
        <v>168</v>
      </c>
      <c r="D20" s="483"/>
      <c r="E20" s="504"/>
      <c r="F20" s="499" t="s">
        <v>169</v>
      </c>
      <c r="G20" s="483"/>
      <c r="H20" s="500"/>
      <c r="I20" s="159" t="s">
        <v>147</v>
      </c>
      <c r="J20" s="117" t="s">
        <v>152</v>
      </c>
      <c r="K20" s="159" t="s">
        <v>147</v>
      </c>
      <c r="L20" s="118" t="s">
        <v>153</v>
      </c>
      <c r="M20" s="162" t="s">
        <v>147</v>
      </c>
      <c r="N20" s="117" t="s">
        <v>154</v>
      </c>
      <c r="O20" s="159" t="s">
        <v>147</v>
      </c>
      <c r="P20" s="483" t="s">
        <v>155</v>
      </c>
      <c r="Q20" s="483"/>
      <c r="R20" s="484"/>
      <c r="T20" s="306"/>
      <c r="U20" s="306"/>
    </row>
    <row r="21" spans="1:22" ht="19" customHeight="1">
      <c r="A21" s="17"/>
      <c r="B21" s="493"/>
      <c r="C21" s="499" t="s">
        <v>170</v>
      </c>
      <c r="D21" s="483"/>
      <c r="E21" s="504"/>
      <c r="F21" s="499" t="s">
        <v>171</v>
      </c>
      <c r="G21" s="483"/>
      <c r="H21" s="500"/>
      <c r="I21" s="160" t="s">
        <v>147</v>
      </c>
      <c r="J21" s="119" t="s">
        <v>152</v>
      </c>
      <c r="K21" s="160" t="s">
        <v>147</v>
      </c>
      <c r="L21" s="120" t="s">
        <v>153</v>
      </c>
      <c r="M21" s="163" t="s">
        <v>147</v>
      </c>
      <c r="N21" s="119" t="s">
        <v>154</v>
      </c>
      <c r="O21" s="160" t="s">
        <v>147</v>
      </c>
      <c r="P21" s="483" t="s">
        <v>155</v>
      </c>
      <c r="Q21" s="483"/>
      <c r="R21" s="484"/>
      <c r="T21" s="306"/>
      <c r="U21" s="306"/>
    </row>
    <row r="22" spans="1:22" ht="19" customHeight="1">
      <c r="A22" s="17"/>
      <c r="B22" s="493"/>
      <c r="C22" s="499" t="s">
        <v>172</v>
      </c>
      <c r="D22" s="483"/>
      <c r="E22" s="504"/>
      <c r="F22" s="499" t="s">
        <v>173</v>
      </c>
      <c r="G22" s="483"/>
      <c r="H22" s="500"/>
      <c r="I22" s="160" t="s">
        <v>147</v>
      </c>
      <c r="J22" s="119" t="s">
        <v>152</v>
      </c>
      <c r="K22" s="160" t="s">
        <v>147</v>
      </c>
      <c r="L22" s="120" t="s">
        <v>153</v>
      </c>
      <c r="M22" s="163" t="s">
        <v>147</v>
      </c>
      <c r="N22" s="119" t="s">
        <v>154</v>
      </c>
      <c r="O22" s="160" t="s">
        <v>147</v>
      </c>
      <c r="P22" s="483" t="s">
        <v>155</v>
      </c>
      <c r="Q22" s="483"/>
      <c r="R22" s="484"/>
      <c r="T22" s="306"/>
      <c r="U22" s="306"/>
    </row>
    <row r="23" spans="1:22" ht="19" customHeight="1">
      <c r="A23" s="17"/>
      <c r="B23" s="493"/>
      <c r="C23" s="499" t="s">
        <v>174</v>
      </c>
      <c r="D23" s="483"/>
      <c r="E23" s="504"/>
      <c r="F23" s="499" t="s">
        <v>175</v>
      </c>
      <c r="G23" s="483"/>
      <c r="H23" s="500"/>
      <c r="I23" s="160" t="s">
        <v>147</v>
      </c>
      <c r="J23" s="119" t="s">
        <v>152</v>
      </c>
      <c r="K23" s="160" t="s">
        <v>147</v>
      </c>
      <c r="L23" s="120" t="s">
        <v>153</v>
      </c>
      <c r="M23" s="163" t="s">
        <v>147</v>
      </c>
      <c r="N23" s="119" t="s">
        <v>154</v>
      </c>
      <c r="O23" s="160" t="s">
        <v>147</v>
      </c>
      <c r="P23" s="483" t="s">
        <v>155</v>
      </c>
      <c r="Q23" s="483"/>
      <c r="R23" s="484"/>
      <c r="T23" s="306"/>
      <c r="U23" s="306"/>
    </row>
    <row r="24" spans="1:22" ht="19" customHeight="1">
      <c r="A24" s="17"/>
      <c r="B24" s="493"/>
      <c r="C24" s="499" t="s">
        <v>176</v>
      </c>
      <c r="D24" s="483"/>
      <c r="E24" s="504"/>
      <c r="F24" s="499" t="s">
        <v>177</v>
      </c>
      <c r="G24" s="483"/>
      <c r="H24" s="500"/>
      <c r="I24" s="160" t="s">
        <v>147</v>
      </c>
      <c r="J24" s="119" t="s">
        <v>152</v>
      </c>
      <c r="K24" s="160" t="s">
        <v>147</v>
      </c>
      <c r="L24" s="120" t="s">
        <v>153</v>
      </c>
      <c r="M24" s="163" t="s">
        <v>147</v>
      </c>
      <c r="N24" s="119" t="s">
        <v>154</v>
      </c>
      <c r="O24" s="160" t="s">
        <v>147</v>
      </c>
      <c r="P24" s="483" t="s">
        <v>155</v>
      </c>
      <c r="Q24" s="483"/>
      <c r="R24" s="484"/>
      <c r="T24" s="306"/>
      <c r="U24" s="306"/>
    </row>
    <row r="25" spans="1:22" ht="19" customHeight="1" thickBot="1">
      <c r="A25" s="18"/>
      <c r="B25" s="509"/>
      <c r="C25" s="101" t="s">
        <v>164</v>
      </c>
      <c r="D25" s="165"/>
      <c r="E25" s="102" t="s">
        <v>165</v>
      </c>
      <c r="F25" s="501" t="s">
        <v>178</v>
      </c>
      <c r="G25" s="485"/>
      <c r="H25" s="502"/>
      <c r="I25" s="161" t="s">
        <v>147</v>
      </c>
      <c r="J25" s="123" t="s">
        <v>152</v>
      </c>
      <c r="K25" s="161" t="s">
        <v>147</v>
      </c>
      <c r="L25" s="5" t="s">
        <v>153</v>
      </c>
      <c r="M25" s="164" t="s">
        <v>147</v>
      </c>
      <c r="N25" s="123" t="s">
        <v>154</v>
      </c>
      <c r="O25" s="161" t="s">
        <v>147</v>
      </c>
      <c r="P25" s="485" t="s">
        <v>155</v>
      </c>
      <c r="Q25" s="485"/>
      <c r="R25" s="486"/>
      <c r="T25" s="306"/>
      <c r="U25" s="306"/>
    </row>
    <row r="26" spans="1:22" ht="15" customHeight="1" thickBot="1">
      <c r="A26" s="166" t="s">
        <v>147</v>
      </c>
      <c r="B26" s="494" t="s">
        <v>459</v>
      </c>
      <c r="C26" s="494"/>
      <c r="D26" s="494"/>
      <c r="E26" s="494"/>
      <c r="F26" s="494"/>
      <c r="G26" s="494"/>
      <c r="H26" s="494"/>
      <c r="I26" s="494"/>
      <c r="J26" s="494"/>
      <c r="K26" s="494"/>
      <c r="L26" s="494"/>
      <c r="M26" s="494"/>
      <c r="N26" s="494"/>
      <c r="O26" s="494"/>
      <c r="P26" s="494"/>
      <c r="Q26" s="494"/>
      <c r="R26" s="495"/>
      <c r="T26" s="306"/>
      <c r="U26" s="306"/>
    </row>
    <row r="27" spans="1:22" ht="19" customHeight="1">
      <c r="A27" s="16"/>
      <c r="B27" s="492" t="s">
        <v>149</v>
      </c>
      <c r="C27" s="461" t="s">
        <v>179</v>
      </c>
      <c r="D27" s="462"/>
      <c r="E27" s="463"/>
      <c r="F27" s="461" t="s">
        <v>180</v>
      </c>
      <c r="G27" s="462"/>
      <c r="H27" s="474"/>
      <c r="I27" s="478" t="s">
        <v>147</v>
      </c>
      <c r="J27" s="469" t="s">
        <v>152</v>
      </c>
      <c r="K27" s="525" t="s">
        <v>147</v>
      </c>
      <c r="L27" s="505" t="s">
        <v>153</v>
      </c>
      <c r="M27" s="167" t="s">
        <v>147</v>
      </c>
      <c r="N27" s="121" t="s">
        <v>154</v>
      </c>
      <c r="O27" s="169" t="s">
        <v>147</v>
      </c>
      <c r="P27" s="469" t="s">
        <v>155</v>
      </c>
      <c r="Q27" s="469"/>
      <c r="R27" s="516"/>
      <c r="T27" s="306"/>
      <c r="U27" s="306"/>
    </row>
    <row r="28" spans="1:22" ht="19" customHeight="1">
      <c r="A28" s="17"/>
      <c r="B28" s="493"/>
      <c r="C28" s="464"/>
      <c r="D28" s="465"/>
      <c r="E28" s="466"/>
      <c r="F28" s="475"/>
      <c r="G28" s="476"/>
      <c r="H28" s="477"/>
      <c r="I28" s="479"/>
      <c r="J28" s="472"/>
      <c r="K28" s="526"/>
      <c r="L28" s="527"/>
      <c r="M28" s="112"/>
      <c r="N28" s="472" t="s">
        <v>181</v>
      </c>
      <c r="O28" s="472"/>
      <c r="P28" s="472"/>
      <c r="Q28" s="170"/>
      <c r="R28" s="6" t="s">
        <v>182</v>
      </c>
      <c r="T28" s="306"/>
      <c r="U28" s="306"/>
    </row>
    <row r="29" spans="1:22" ht="19" customHeight="1">
      <c r="A29" s="17"/>
      <c r="B29" s="493"/>
      <c r="C29" s="468" t="s">
        <v>183</v>
      </c>
      <c r="D29" s="469"/>
      <c r="E29" s="505"/>
      <c r="F29" s="468" t="s">
        <v>184</v>
      </c>
      <c r="G29" s="469"/>
      <c r="H29" s="470"/>
      <c r="I29" s="478" t="s">
        <v>147</v>
      </c>
      <c r="J29" s="469" t="s">
        <v>152</v>
      </c>
      <c r="K29" s="525" t="s">
        <v>147</v>
      </c>
      <c r="L29" s="505" t="s">
        <v>153</v>
      </c>
      <c r="M29" s="168" t="s">
        <v>147</v>
      </c>
      <c r="N29" s="121" t="s">
        <v>154</v>
      </c>
      <c r="O29" s="169" t="s">
        <v>147</v>
      </c>
      <c r="P29" s="469" t="s">
        <v>155</v>
      </c>
      <c r="Q29" s="469"/>
      <c r="R29" s="516"/>
      <c r="T29" s="306"/>
      <c r="U29" s="306"/>
    </row>
    <row r="30" spans="1:22" ht="19" customHeight="1">
      <c r="A30" s="17"/>
      <c r="B30" s="493"/>
      <c r="C30" s="506"/>
      <c r="D30" s="507"/>
      <c r="E30" s="508"/>
      <c r="F30" s="471"/>
      <c r="G30" s="472"/>
      <c r="H30" s="473"/>
      <c r="I30" s="479"/>
      <c r="J30" s="472"/>
      <c r="K30" s="526"/>
      <c r="L30" s="527"/>
      <c r="M30" s="112"/>
      <c r="N30" s="472" t="s">
        <v>181</v>
      </c>
      <c r="O30" s="472"/>
      <c r="P30" s="472"/>
      <c r="Q30" s="170"/>
      <c r="R30" s="6" t="s">
        <v>182</v>
      </c>
      <c r="T30" s="306"/>
      <c r="U30" s="306"/>
    </row>
    <row r="31" spans="1:22" ht="30" customHeight="1">
      <c r="A31" s="17"/>
      <c r="B31" s="493"/>
      <c r="C31" s="496" t="s">
        <v>185</v>
      </c>
      <c r="D31" s="497"/>
      <c r="E31" s="503"/>
      <c r="F31" s="496" t="s">
        <v>186</v>
      </c>
      <c r="G31" s="497"/>
      <c r="H31" s="498"/>
      <c r="I31" s="160" t="s">
        <v>147</v>
      </c>
      <c r="J31" s="119" t="s">
        <v>152</v>
      </c>
      <c r="K31" s="160" t="s">
        <v>147</v>
      </c>
      <c r="L31" s="120" t="s">
        <v>153</v>
      </c>
      <c r="M31" s="163" t="s">
        <v>147</v>
      </c>
      <c r="N31" s="119" t="s">
        <v>154</v>
      </c>
      <c r="O31" s="160" t="s">
        <v>147</v>
      </c>
      <c r="P31" s="469" t="s">
        <v>155</v>
      </c>
      <c r="Q31" s="469"/>
      <c r="R31" s="516"/>
      <c r="T31" s="306"/>
      <c r="U31" s="306"/>
    </row>
    <row r="32" spans="1:22" ht="19" customHeight="1">
      <c r="A32" s="17"/>
      <c r="B32" s="493"/>
      <c r="C32" s="499" t="s">
        <v>187</v>
      </c>
      <c r="D32" s="483"/>
      <c r="E32" s="504"/>
      <c r="F32" s="499" t="s">
        <v>188</v>
      </c>
      <c r="G32" s="483"/>
      <c r="H32" s="500"/>
      <c r="I32" s="160" t="s">
        <v>147</v>
      </c>
      <c r="J32" s="119" t="s">
        <v>152</v>
      </c>
      <c r="K32" s="160" t="s">
        <v>147</v>
      </c>
      <c r="L32" s="120" t="s">
        <v>153</v>
      </c>
      <c r="M32" s="163" t="s">
        <v>147</v>
      </c>
      <c r="N32" s="119" t="s">
        <v>154</v>
      </c>
      <c r="O32" s="160" t="s">
        <v>147</v>
      </c>
      <c r="P32" s="469" t="s">
        <v>155</v>
      </c>
      <c r="Q32" s="469"/>
      <c r="R32" s="516"/>
      <c r="T32" s="306"/>
      <c r="U32" s="306"/>
    </row>
    <row r="33" spans="1:42" ht="19" customHeight="1" thickBot="1">
      <c r="A33" s="17"/>
      <c r="B33" s="493"/>
      <c r="C33" s="101" t="s">
        <v>461</v>
      </c>
      <c r="D33" s="165"/>
      <c r="E33" s="102" t="s">
        <v>165</v>
      </c>
      <c r="F33" s="501" t="s">
        <v>189</v>
      </c>
      <c r="G33" s="485"/>
      <c r="H33" s="502"/>
      <c r="I33" s="161" t="s">
        <v>147</v>
      </c>
      <c r="J33" s="123" t="s">
        <v>152</v>
      </c>
      <c r="K33" s="161" t="s">
        <v>147</v>
      </c>
      <c r="L33" s="5" t="s">
        <v>153</v>
      </c>
      <c r="M33" s="164" t="s">
        <v>147</v>
      </c>
      <c r="N33" s="123" t="s">
        <v>154</v>
      </c>
      <c r="O33" s="161" t="s">
        <v>147</v>
      </c>
      <c r="P33" s="485" t="s">
        <v>155</v>
      </c>
      <c r="Q33" s="485"/>
      <c r="R33" s="486"/>
      <c r="T33" s="306"/>
      <c r="U33" s="306"/>
    </row>
    <row r="34" spans="1:42" ht="10" customHeight="1">
      <c r="A34" s="19"/>
      <c r="B34" s="7"/>
      <c r="T34" s="306"/>
      <c r="U34" s="306"/>
    </row>
    <row r="35" spans="1:42" ht="14.5" thickBot="1">
      <c r="A35" s="20" t="s">
        <v>190</v>
      </c>
      <c r="B35" s="507" t="s">
        <v>191</v>
      </c>
      <c r="C35" s="507"/>
      <c r="D35" s="507"/>
      <c r="E35" s="507"/>
      <c r="F35" s="507"/>
      <c r="G35" s="507"/>
      <c r="H35" s="507"/>
      <c r="I35" s="524" t="s">
        <v>192</v>
      </c>
      <c r="J35" s="524"/>
      <c r="K35" s="523"/>
      <c r="L35" s="523"/>
      <c r="M35" s="523"/>
      <c r="N35" s="523"/>
      <c r="O35" s="523"/>
      <c r="P35" s="523"/>
      <c r="Q35" s="125" t="s">
        <v>115</v>
      </c>
      <c r="T35" s="306" t="s">
        <v>193</v>
      </c>
      <c r="U35" s="306"/>
    </row>
    <row r="36" spans="1:42" ht="14">
      <c r="A36" s="20"/>
      <c r="B36" s="507" t="s">
        <v>194</v>
      </c>
      <c r="C36" s="507"/>
      <c r="D36" s="507"/>
      <c r="E36" s="507"/>
      <c r="F36" s="507"/>
      <c r="G36" s="507"/>
      <c r="H36" s="507"/>
      <c r="I36" s="522" t="s">
        <v>195</v>
      </c>
      <c r="J36" s="522"/>
      <c r="K36" s="522"/>
      <c r="L36" s="522"/>
      <c r="M36" s="522"/>
      <c r="N36" s="522"/>
      <c r="O36" s="522"/>
      <c r="P36" s="522"/>
      <c r="Q36" s="522"/>
      <c r="R36" s="8"/>
      <c r="T36" s="306"/>
      <c r="U36" s="306"/>
      <c r="V36" s="9"/>
      <c r="W36" s="9"/>
      <c r="X36" s="9"/>
      <c r="Y36" s="9"/>
      <c r="Z36" s="9"/>
      <c r="AA36" s="9"/>
      <c r="AB36" s="9"/>
      <c r="AC36" s="9"/>
      <c r="AD36" s="9"/>
      <c r="AE36" s="9"/>
      <c r="AF36" s="9"/>
      <c r="AG36" s="9"/>
      <c r="AH36" s="9"/>
      <c r="AI36" s="9"/>
      <c r="AJ36" s="9"/>
      <c r="AK36" s="9"/>
      <c r="AL36" s="9"/>
      <c r="AM36" s="9"/>
      <c r="AN36" s="9"/>
      <c r="AO36" s="9"/>
      <c r="AP36" s="9"/>
    </row>
    <row r="37" spans="1:42" ht="10" customHeight="1">
      <c r="A37" s="20"/>
      <c r="H37" s="8"/>
      <c r="I37" s="8"/>
      <c r="J37" s="8"/>
      <c r="K37" s="8"/>
      <c r="L37" s="8"/>
      <c r="M37" s="8"/>
      <c r="N37" s="8"/>
      <c r="O37" s="8"/>
      <c r="P37" s="8"/>
      <c r="Q37" s="8"/>
      <c r="R37" s="8"/>
      <c r="T37" s="306"/>
      <c r="U37" s="306"/>
      <c r="V37" s="9"/>
      <c r="W37" s="9"/>
      <c r="X37" s="9"/>
      <c r="Y37" s="9"/>
      <c r="Z37" s="9"/>
      <c r="AA37" s="9"/>
      <c r="AB37" s="9"/>
      <c r="AC37" s="9"/>
      <c r="AD37" s="9"/>
      <c r="AE37" s="9"/>
      <c r="AF37" s="9"/>
      <c r="AG37" s="9"/>
      <c r="AH37" s="9"/>
      <c r="AI37" s="9"/>
      <c r="AJ37" s="9"/>
      <c r="AK37" s="9"/>
      <c r="AL37" s="9"/>
      <c r="AM37" s="9"/>
      <c r="AN37" s="9"/>
      <c r="AO37" s="9"/>
      <c r="AP37" s="9"/>
    </row>
    <row r="38" spans="1:42" ht="14">
      <c r="A38" s="20" t="s">
        <v>196</v>
      </c>
      <c r="B38" s="507" t="s">
        <v>197</v>
      </c>
      <c r="C38" s="507"/>
      <c r="D38" s="507"/>
      <c r="E38" s="507"/>
      <c r="F38" s="507"/>
      <c r="G38" s="507"/>
      <c r="H38" s="507"/>
      <c r="I38" s="487" t="s">
        <v>198</v>
      </c>
      <c r="J38" s="487"/>
      <c r="K38" s="487"/>
      <c r="L38" s="487"/>
      <c r="M38" s="487"/>
      <c r="N38" s="487"/>
      <c r="O38" s="487"/>
      <c r="P38" s="487"/>
      <c r="Q38" s="487"/>
      <c r="R38" s="8"/>
      <c r="T38" s="306"/>
      <c r="U38" s="306"/>
      <c r="V38" s="9"/>
      <c r="W38" s="9"/>
      <c r="X38" s="9"/>
      <c r="Y38" s="9"/>
      <c r="Z38" s="9"/>
      <c r="AA38" s="9"/>
      <c r="AB38" s="9"/>
      <c r="AC38" s="9"/>
      <c r="AD38" s="9"/>
      <c r="AE38" s="9"/>
      <c r="AF38" s="9"/>
      <c r="AG38" s="9"/>
      <c r="AH38" s="9"/>
      <c r="AI38" s="9"/>
      <c r="AJ38" s="9"/>
      <c r="AK38" s="9"/>
      <c r="AL38" s="9"/>
      <c r="AM38" s="9"/>
      <c r="AN38" s="9"/>
      <c r="AO38" s="9"/>
      <c r="AP38" s="9"/>
    </row>
    <row r="39" spans="1:42" ht="10" customHeight="1">
      <c r="A39" s="20"/>
      <c r="H39" s="8"/>
      <c r="I39" s="8"/>
      <c r="J39" s="8"/>
      <c r="K39" s="8"/>
      <c r="L39" s="8"/>
      <c r="M39" s="8"/>
      <c r="N39" s="8"/>
      <c r="O39" s="8"/>
      <c r="P39" s="8"/>
      <c r="Q39" s="8"/>
      <c r="R39" s="8"/>
      <c r="T39" s="306"/>
      <c r="U39" s="306"/>
      <c r="V39" s="9"/>
      <c r="W39" s="9"/>
      <c r="X39" s="9"/>
      <c r="Y39" s="9"/>
      <c r="Z39" s="9"/>
      <c r="AA39" s="9"/>
      <c r="AB39" s="9"/>
      <c r="AC39" s="9"/>
      <c r="AD39" s="9"/>
      <c r="AE39" s="9"/>
      <c r="AF39" s="9"/>
      <c r="AG39" s="9"/>
      <c r="AH39" s="9"/>
      <c r="AI39" s="9"/>
      <c r="AJ39" s="9"/>
      <c r="AK39" s="9"/>
      <c r="AL39" s="9"/>
      <c r="AM39" s="9"/>
      <c r="AN39" s="9"/>
      <c r="AO39" s="9"/>
      <c r="AP39" s="9"/>
    </row>
    <row r="40" spans="1:42" ht="14.5" thickBot="1">
      <c r="A40" s="20" t="s">
        <v>199</v>
      </c>
      <c r="B40" s="507" t="s">
        <v>200</v>
      </c>
      <c r="C40" s="507"/>
      <c r="D40" s="507"/>
      <c r="E40" s="507"/>
      <c r="F40" s="507"/>
      <c r="G40" s="507"/>
      <c r="H40" s="507"/>
      <c r="I40" s="517" t="s">
        <v>192</v>
      </c>
      <c r="J40" s="517"/>
      <c r="K40" s="518"/>
      <c r="L40" s="518"/>
      <c r="M40" s="518"/>
      <c r="N40" s="518"/>
      <c r="O40" s="518"/>
      <c r="P40" s="518"/>
      <c r="Q40" s="124" t="s">
        <v>115</v>
      </c>
      <c r="T40" s="306"/>
      <c r="U40" s="306"/>
      <c r="V40" s="9"/>
      <c r="W40" s="9"/>
      <c r="X40" s="9"/>
      <c r="Y40" s="9"/>
      <c r="Z40" s="9"/>
      <c r="AA40" s="9"/>
      <c r="AB40" s="9"/>
      <c r="AC40" s="9"/>
      <c r="AD40" s="9"/>
      <c r="AE40" s="9"/>
      <c r="AF40" s="9"/>
      <c r="AG40" s="9"/>
      <c r="AH40" s="9"/>
      <c r="AI40" s="9"/>
      <c r="AJ40" s="9"/>
      <c r="AK40" s="9"/>
      <c r="AL40" s="9"/>
      <c r="AM40" s="9"/>
      <c r="AN40" s="9"/>
      <c r="AO40" s="9"/>
      <c r="AP40" s="9"/>
    </row>
    <row r="41" spans="1:42" ht="14">
      <c r="A41" s="20"/>
      <c r="B41" s="507" t="s">
        <v>194</v>
      </c>
      <c r="C41" s="507"/>
      <c r="D41" s="507"/>
      <c r="E41" s="507"/>
      <c r="F41" s="507"/>
      <c r="G41" s="507"/>
      <c r="H41" s="507"/>
      <c r="I41" s="522" t="s">
        <v>195</v>
      </c>
      <c r="J41" s="522"/>
      <c r="K41" s="522"/>
      <c r="L41" s="522"/>
      <c r="M41" s="522"/>
      <c r="N41" s="522"/>
      <c r="O41" s="522"/>
      <c r="P41" s="522"/>
      <c r="Q41" s="522"/>
      <c r="R41" s="8"/>
      <c r="T41" s="306"/>
      <c r="U41" s="306"/>
      <c r="V41" s="9"/>
      <c r="W41" s="9"/>
      <c r="X41" s="9"/>
      <c r="Y41" s="9"/>
      <c r="Z41" s="9"/>
      <c r="AA41" s="9"/>
      <c r="AB41" s="9"/>
      <c r="AC41" s="9"/>
      <c r="AD41" s="9"/>
      <c r="AE41" s="9"/>
      <c r="AF41" s="9"/>
      <c r="AG41" s="9"/>
      <c r="AH41" s="9"/>
      <c r="AI41" s="9"/>
      <c r="AJ41" s="9"/>
      <c r="AK41" s="9"/>
      <c r="AL41" s="9"/>
      <c r="AM41" s="9"/>
      <c r="AN41" s="9"/>
      <c r="AO41" s="9"/>
      <c r="AP41" s="9"/>
    </row>
    <row r="42" spans="1:42" ht="10" customHeight="1">
      <c r="H42" s="8"/>
      <c r="I42" s="8"/>
      <c r="J42" s="8"/>
      <c r="K42" s="8"/>
      <c r="L42" s="8"/>
      <c r="M42" s="8"/>
      <c r="N42" s="8"/>
      <c r="O42" s="8"/>
      <c r="P42" s="8"/>
      <c r="Q42" s="8"/>
      <c r="R42" s="8"/>
      <c r="T42" s="306"/>
      <c r="U42" s="306"/>
      <c r="V42" s="9"/>
      <c r="W42" s="9"/>
      <c r="X42" s="9"/>
      <c r="Y42" s="9"/>
      <c r="Z42" s="9"/>
      <c r="AA42" s="9"/>
      <c r="AB42" s="9"/>
      <c r="AC42" s="9"/>
      <c r="AD42" s="9"/>
      <c r="AE42" s="9"/>
      <c r="AF42" s="9"/>
      <c r="AG42" s="9"/>
      <c r="AH42" s="9"/>
      <c r="AI42" s="9"/>
      <c r="AJ42" s="9"/>
      <c r="AK42" s="9"/>
      <c r="AL42" s="9"/>
      <c r="AM42" s="9"/>
      <c r="AN42" s="9"/>
      <c r="AO42" s="9"/>
      <c r="AP42" s="9"/>
    </row>
    <row r="43" spans="1:42" ht="14">
      <c r="A43" s="507" t="s">
        <v>197</v>
      </c>
      <c r="B43" s="507"/>
      <c r="C43" s="507"/>
      <c r="D43" s="507"/>
      <c r="E43" s="507"/>
      <c r="F43" s="507"/>
      <c r="G43" s="507"/>
      <c r="H43" s="507"/>
      <c r="I43" s="507"/>
      <c r="J43" s="507"/>
      <c r="K43" s="507"/>
      <c r="L43" s="507"/>
      <c r="M43" s="507"/>
      <c r="N43" s="507"/>
      <c r="O43" s="507"/>
      <c r="P43" s="507"/>
      <c r="Q43" s="507"/>
      <c r="R43" s="507"/>
      <c r="T43" s="306"/>
      <c r="U43" s="306"/>
    </row>
    <row r="44" spans="1:42" s="11" customFormat="1" ht="40" customHeight="1">
      <c r="A44" s="519" t="s">
        <v>201</v>
      </c>
      <c r="B44" s="520"/>
      <c r="C44" s="520"/>
      <c r="D44" s="520"/>
      <c r="E44" s="521"/>
      <c r="F44" s="519" t="s">
        <v>202</v>
      </c>
      <c r="G44" s="520"/>
      <c r="H44" s="520"/>
      <c r="I44" s="520"/>
      <c r="J44" s="521"/>
      <c r="K44" s="519" t="s">
        <v>203</v>
      </c>
      <c r="L44" s="520"/>
      <c r="M44" s="520"/>
      <c r="N44" s="520"/>
      <c r="O44" s="520"/>
      <c r="P44" s="520"/>
      <c r="Q44" s="520"/>
      <c r="R44" s="521"/>
      <c r="T44" s="306"/>
      <c r="U44" s="306"/>
    </row>
    <row r="45" spans="1:42" ht="40" customHeight="1">
      <c r="A45" s="510"/>
      <c r="B45" s="511"/>
      <c r="C45" s="511"/>
      <c r="D45" s="511"/>
      <c r="E45" s="512"/>
      <c r="F45" s="510"/>
      <c r="G45" s="511"/>
      <c r="H45" s="511"/>
      <c r="I45" s="511"/>
      <c r="J45" s="512"/>
      <c r="K45" s="513"/>
      <c r="L45" s="514"/>
      <c r="M45" s="514"/>
      <c r="N45" s="514"/>
      <c r="O45" s="514"/>
      <c r="P45" s="514"/>
      <c r="Q45" s="514"/>
      <c r="R45" s="515"/>
      <c r="T45" s="306"/>
      <c r="U45" s="306"/>
    </row>
    <row r="46" spans="1:42" ht="40" customHeight="1">
      <c r="A46" s="510"/>
      <c r="B46" s="511"/>
      <c r="C46" s="511"/>
      <c r="D46" s="511"/>
      <c r="E46" s="512"/>
      <c r="F46" s="510"/>
      <c r="G46" s="511"/>
      <c r="H46" s="511"/>
      <c r="I46" s="511"/>
      <c r="J46" s="512"/>
      <c r="K46" s="513"/>
      <c r="L46" s="514"/>
      <c r="M46" s="514"/>
      <c r="N46" s="514"/>
      <c r="O46" s="514"/>
      <c r="P46" s="514"/>
      <c r="Q46" s="514"/>
      <c r="R46" s="515"/>
      <c r="T46" s="306"/>
      <c r="U46" s="306"/>
      <c r="V46" s="8"/>
      <c r="W46" s="8"/>
      <c r="X46" s="10"/>
      <c r="Y46" s="10"/>
      <c r="Z46" s="10"/>
      <c r="AA46" s="10"/>
      <c r="AB46" s="10"/>
      <c r="AC46" s="10"/>
    </row>
    <row r="47" spans="1:42" ht="40" customHeight="1">
      <c r="A47" s="510"/>
      <c r="B47" s="511"/>
      <c r="C47" s="511"/>
      <c r="D47" s="511"/>
      <c r="E47" s="512"/>
      <c r="F47" s="510"/>
      <c r="G47" s="511"/>
      <c r="H47" s="511"/>
      <c r="I47" s="511"/>
      <c r="J47" s="512"/>
      <c r="K47" s="513"/>
      <c r="L47" s="514"/>
      <c r="M47" s="514"/>
      <c r="N47" s="514"/>
      <c r="O47" s="514"/>
      <c r="P47" s="514"/>
      <c r="Q47" s="514"/>
      <c r="R47" s="515"/>
      <c r="T47" s="306"/>
      <c r="U47" s="306"/>
      <c r="V47" s="10"/>
      <c r="W47" s="10"/>
      <c r="X47" s="10"/>
      <c r="Y47" s="10"/>
      <c r="Z47" s="10"/>
      <c r="AA47" s="10"/>
      <c r="AB47" s="10"/>
      <c r="AC47" s="10"/>
    </row>
    <row r="48" spans="1:42" ht="40" customHeight="1">
      <c r="A48" s="510"/>
      <c r="B48" s="511"/>
      <c r="C48" s="511"/>
      <c r="D48" s="511"/>
      <c r="E48" s="512"/>
      <c r="F48" s="510"/>
      <c r="G48" s="511"/>
      <c r="H48" s="511"/>
      <c r="I48" s="511"/>
      <c r="J48" s="512"/>
      <c r="K48" s="513"/>
      <c r="L48" s="514"/>
      <c r="M48" s="514"/>
      <c r="N48" s="514"/>
      <c r="O48" s="514"/>
      <c r="P48" s="514"/>
      <c r="Q48" s="514"/>
      <c r="R48" s="515"/>
      <c r="T48" s="306"/>
      <c r="U48" s="306"/>
      <c r="V48" s="10"/>
      <c r="W48" s="10"/>
      <c r="X48" s="10"/>
      <c r="Y48" s="10"/>
      <c r="Z48" s="10"/>
      <c r="AA48" s="10"/>
      <c r="AB48" s="10"/>
      <c r="AC48" s="10"/>
    </row>
    <row r="49" spans="1:21" ht="40" customHeight="1">
      <c r="A49" s="510"/>
      <c r="B49" s="511"/>
      <c r="C49" s="511"/>
      <c r="D49" s="511"/>
      <c r="E49" s="512"/>
      <c r="F49" s="510"/>
      <c r="G49" s="511"/>
      <c r="H49" s="511"/>
      <c r="I49" s="511"/>
      <c r="J49" s="512"/>
      <c r="K49" s="513"/>
      <c r="L49" s="514"/>
      <c r="M49" s="514"/>
      <c r="N49" s="514"/>
      <c r="O49" s="514"/>
      <c r="P49" s="514"/>
      <c r="Q49" s="514"/>
      <c r="R49" s="515"/>
      <c r="T49" s="306"/>
      <c r="U49" s="306"/>
    </row>
    <row r="50" spans="1:21" ht="40" customHeight="1">
      <c r="A50" s="510"/>
      <c r="B50" s="511"/>
      <c r="C50" s="511"/>
      <c r="D50" s="511"/>
      <c r="E50" s="512"/>
      <c r="F50" s="510"/>
      <c r="G50" s="511"/>
      <c r="H50" s="511"/>
      <c r="I50" s="511"/>
      <c r="J50" s="512"/>
      <c r="K50" s="513"/>
      <c r="L50" s="514"/>
      <c r="M50" s="514"/>
      <c r="N50" s="514"/>
      <c r="O50" s="514"/>
      <c r="P50" s="514"/>
      <c r="Q50" s="514"/>
      <c r="R50" s="515"/>
      <c r="T50" s="306"/>
      <c r="U50" s="306"/>
    </row>
    <row r="51" spans="1:21" ht="40" customHeight="1">
      <c r="A51" s="510"/>
      <c r="B51" s="511"/>
      <c r="C51" s="511"/>
      <c r="D51" s="511"/>
      <c r="E51" s="512"/>
      <c r="F51" s="510"/>
      <c r="G51" s="511"/>
      <c r="H51" s="511"/>
      <c r="I51" s="511"/>
      <c r="J51" s="512"/>
      <c r="K51" s="513"/>
      <c r="L51" s="514"/>
      <c r="M51" s="514"/>
      <c r="N51" s="514"/>
      <c r="O51" s="514"/>
      <c r="P51" s="514"/>
      <c r="Q51" s="514"/>
      <c r="R51" s="515"/>
      <c r="T51" s="306"/>
      <c r="U51" s="306"/>
    </row>
    <row r="52" spans="1:21" ht="40" customHeight="1">
      <c r="A52" s="510"/>
      <c r="B52" s="511"/>
      <c r="C52" s="511"/>
      <c r="D52" s="511"/>
      <c r="E52" s="512"/>
      <c r="F52" s="510"/>
      <c r="G52" s="511"/>
      <c r="H52" s="511"/>
      <c r="I52" s="511"/>
      <c r="J52" s="512"/>
      <c r="K52" s="513"/>
      <c r="L52" s="514"/>
      <c r="M52" s="514"/>
      <c r="N52" s="514"/>
      <c r="O52" s="514"/>
      <c r="P52" s="514"/>
      <c r="Q52" s="514"/>
      <c r="R52" s="515"/>
      <c r="T52" s="306"/>
      <c r="U52" s="306"/>
    </row>
    <row r="53" spans="1:21" ht="40" customHeight="1">
      <c r="A53" s="510"/>
      <c r="B53" s="511"/>
      <c r="C53" s="511"/>
      <c r="D53" s="511"/>
      <c r="E53" s="512"/>
      <c r="F53" s="510"/>
      <c r="G53" s="511"/>
      <c r="H53" s="511"/>
      <c r="I53" s="511"/>
      <c r="J53" s="512"/>
      <c r="K53" s="513"/>
      <c r="L53" s="514"/>
      <c r="M53" s="514"/>
      <c r="N53" s="514"/>
      <c r="O53" s="514"/>
      <c r="P53" s="514"/>
      <c r="Q53" s="514"/>
      <c r="R53" s="515"/>
      <c r="T53" s="306"/>
      <c r="U53" s="306"/>
    </row>
    <row r="54" spans="1:21" ht="40" customHeight="1">
      <c r="A54" s="510"/>
      <c r="B54" s="511"/>
      <c r="C54" s="511"/>
      <c r="D54" s="511"/>
      <c r="E54" s="512"/>
      <c r="F54" s="510"/>
      <c r="G54" s="511"/>
      <c r="H54" s="511"/>
      <c r="I54" s="511"/>
      <c r="J54" s="512"/>
      <c r="K54" s="513"/>
      <c r="L54" s="514"/>
      <c r="M54" s="514"/>
      <c r="N54" s="514"/>
      <c r="O54" s="514"/>
      <c r="P54" s="514"/>
      <c r="Q54" s="514"/>
      <c r="R54" s="515"/>
      <c r="T54" s="306"/>
      <c r="U54" s="306"/>
    </row>
    <row r="55" spans="1:21" ht="40" customHeight="1">
      <c r="A55" s="510"/>
      <c r="B55" s="511"/>
      <c r="C55" s="511"/>
      <c r="D55" s="511"/>
      <c r="E55" s="512"/>
      <c r="F55" s="510"/>
      <c r="G55" s="511"/>
      <c r="H55" s="511"/>
      <c r="I55" s="511"/>
      <c r="J55" s="512"/>
      <c r="K55" s="513"/>
      <c r="L55" s="514"/>
      <c r="M55" s="514"/>
      <c r="N55" s="514"/>
      <c r="O55" s="514"/>
      <c r="P55" s="514"/>
      <c r="Q55" s="514"/>
      <c r="R55" s="515"/>
      <c r="T55" s="306"/>
      <c r="U55" s="306"/>
    </row>
    <row r="56" spans="1:21" ht="15" customHeight="1">
      <c r="A56" s="19" t="s">
        <v>204</v>
      </c>
      <c r="B56" s="469" t="s">
        <v>205</v>
      </c>
      <c r="C56" s="469"/>
      <c r="D56" s="469"/>
      <c r="E56" s="469"/>
      <c r="F56" s="469"/>
      <c r="G56" s="469"/>
      <c r="H56" s="469"/>
      <c r="I56" s="469"/>
      <c r="J56" s="469"/>
      <c r="K56" s="469"/>
      <c r="L56" s="469"/>
      <c r="M56" s="469"/>
      <c r="N56" s="469"/>
      <c r="O56" s="469"/>
      <c r="P56" s="469"/>
      <c r="Q56" s="469"/>
      <c r="R56" s="469"/>
      <c r="T56" s="306"/>
      <c r="U56" s="306"/>
    </row>
    <row r="57" spans="1:21" ht="15" customHeight="1">
      <c r="T57" s="306"/>
      <c r="U57" s="306"/>
    </row>
    <row r="58" spans="1:21" ht="15" customHeight="1">
      <c r="A58" s="21"/>
      <c r="B58" s="533" t="s">
        <v>206</v>
      </c>
      <c r="C58" s="533"/>
      <c r="D58" s="533"/>
      <c r="E58" s="533"/>
      <c r="F58" s="533"/>
      <c r="G58" s="533"/>
      <c r="H58" s="533"/>
      <c r="I58" s="533"/>
      <c r="J58" s="534"/>
      <c r="K58" s="532" t="s">
        <v>207</v>
      </c>
      <c r="L58" s="532"/>
      <c r="M58" s="532"/>
      <c r="N58" s="532"/>
      <c r="O58" s="532"/>
      <c r="P58" s="532" t="s">
        <v>208</v>
      </c>
      <c r="Q58" s="532"/>
      <c r="R58" s="532"/>
      <c r="T58" s="306" t="s">
        <v>209</v>
      </c>
      <c r="U58" s="306"/>
    </row>
    <row r="59" spans="1:21" ht="15" customHeight="1">
      <c r="A59" s="21"/>
      <c r="B59" s="533"/>
      <c r="C59" s="533"/>
      <c r="D59" s="533"/>
      <c r="E59" s="533"/>
      <c r="F59" s="533"/>
      <c r="G59" s="533"/>
      <c r="H59" s="533"/>
      <c r="I59" s="533"/>
      <c r="J59" s="534"/>
      <c r="K59" s="532"/>
      <c r="L59" s="532"/>
      <c r="M59" s="532"/>
      <c r="N59" s="532"/>
      <c r="O59" s="532"/>
      <c r="P59" s="532"/>
      <c r="Q59" s="532"/>
      <c r="R59" s="532"/>
      <c r="T59" s="306"/>
      <c r="U59" s="306"/>
    </row>
    <row r="60" spans="1:21" ht="15" customHeight="1">
      <c r="A60" s="21"/>
      <c r="B60" s="533"/>
      <c r="C60" s="533"/>
      <c r="D60" s="533"/>
      <c r="E60" s="533"/>
      <c r="F60" s="533"/>
      <c r="G60" s="533"/>
      <c r="H60" s="533"/>
      <c r="I60" s="533"/>
      <c r="J60" s="534"/>
      <c r="K60" s="532"/>
      <c r="L60" s="532"/>
      <c r="M60" s="532"/>
      <c r="N60" s="532"/>
      <c r="O60" s="532"/>
      <c r="P60" s="532"/>
      <c r="Q60" s="532"/>
      <c r="R60" s="532"/>
      <c r="T60" s="306"/>
      <c r="U60" s="306"/>
    </row>
    <row r="61" spans="1:21" ht="15" customHeight="1">
      <c r="A61" s="21"/>
      <c r="B61" s="533"/>
      <c r="C61" s="533"/>
      <c r="D61" s="533"/>
      <c r="E61" s="533"/>
      <c r="F61" s="533"/>
      <c r="G61" s="533"/>
      <c r="H61" s="533"/>
      <c r="I61" s="533"/>
      <c r="J61" s="534"/>
      <c r="K61" s="532"/>
      <c r="L61" s="532"/>
      <c r="M61" s="532"/>
      <c r="N61" s="532"/>
      <c r="O61" s="532"/>
      <c r="P61" s="532"/>
      <c r="Q61" s="532"/>
      <c r="R61" s="532"/>
      <c r="T61" s="306"/>
      <c r="U61" s="306"/>
    </row>
    <row r="62" spans="1:21" ht="15" customHeight="1">
      <c r="A62" s="21"/>
      <c r="B62" s="533"/>
      <c r="C62" s="533"/>
      <c r="D62" s="533"/>
      <c r="E62" s="533"/>
      <c r="F62" s="533"/>
      <c r="G62" s="533"/>
      <c r="H62" s="533"/>
      <c r="I62" s="533"/>
      <c r="J62" s="534"/>
      <c r="K62" s="532"/>
      <c r="L62" s="532"/>
      <c r="M62" s="532"/>
      <c r="N62" s="532"/>
      <c r="O62" s="532"/>
      <c r="P62" s="532"/>
      <c r="Q62" s="532"/>
      <c r="R62" s="532"/>
      <c r="T62" s="306"/>
      <c r="U62" s="306"/>
    </row>
    <row r="63" spans="1:21" ht="15" customHeight="1">
      <c r="A63" s="21"/>
      <c r="B63" s="533"/>
      <c r="C63" s="533"/>
      <c r="D63" s="533"/>
      <c r="E63" s="533"/>
      <c r="F63" s="533"/>
      <c r="G63" s="533"/>
      <c r="H63" s="533"/>
      <c r="I63" s="533"/>
      <c r="J63" s="534"/>
      <c r="K63" s="532"/>
      <c r="L63" s="532"/>
      <c r="M63" s="532"/>
      <c r="N63" s="532"/>
      <c r="O63" s="532"/>
      <c r="P63" s="532"/>
      <c r="Q63" s="532"/>
      <c r="R63" s="532"/>
      <c r="T63" s="306"/>
      <c r="U63" s="306"/>
    </row>
    <row r="64" spans="1:21" ht="15" customHeight="1">
      <c r="A64" s="21"/>
      <c r="B64" s="533"/>
      <c r="C64" s="533"/>
      <c r="D64" s="533"/>
      <c r="E64" s="533"/>
      <c r="F64" s="533"/>
      <c r="G64" s="533"/>
      <c r="H64" s="533"/>
      <c r="I64" s="533"/>
      <c r="J64" s="534"/>
      <c r="K64" s="532"/>
      <c r="L64" s="532"/>
      <c r="M64" s="532"/>
      <c r="N64" s="532"/>
      <c r="O64" s="532"/>
      <c r="P64" s="532"/>
      <c r="Q64" s="532"/>
      <c r="R64" s="532"/>
    </row>
    <row r="65" spans="1:20" ht="15" customHeight="1">
      <c r="A65" s="21"/>
      <c r="B65" s="533"/>
      <c r="C65" s="533"/>
      <c r="D65" s="533"/>
      <c r="E65" s="533"/>
      <c r="F65" s="533"/>
      <c r="G65" s="533"/>
      <c r="H65" s="533"/>
      <c r="I65" s="533"/>
      <c r="J65" s="534"/>
      <c r="K65" s="532"/>
      <c r="L65" s="532"/>
      <c r="M65" s="532"/>
      <c r="N65" s="532"/>
      <c r="O65" s="532"/>
      <c r="P65" s="532"/>
      <c r="Q65" s="532"/>
      <c r="R65" s="532"/>
    </row>
    <row r="67" spans="1:20" ht="15" customHeight="1">
      <c r="A67" s="468" t="s">
        <v>210</v>
      </c>
      <c r="B67" s="469"/>
      <c r="C67" s="469"/>
      <c r="D67" s="469"/>
      <c r="E67" s="469"/>
      <c r="F67" s="469"/>
      <c r="G67" s="469"/>
      <c r="H67" s="469"/>
      <c r="I67" s="469"/>
      <c r="J67" s="469"/>
      <c r="K67" s="469"/>
      <c r="L67" s="469"/>
      <c r="M67" s="469"/>
      <c r="N67" s="469"/>
      <c r="O67" s="469"/>
      <c r="P67" s="469"/>
      <c r="Q67" s="469"/>
      <c r="R67" s="505"/>
      <c r="T67" s="306" t="s">
        <v>211</v>
      </c>
    </row>
    <row r="68" spans="1:20" ht="15" customHeight="1">
      <c r="A68" s="22" t="s">
        <v>212</v>
      </c>
      <c r="B68" s="530" t="s">
        <v>213</v>
      </c>
      <c r="C68" s="530"/>
      <c r="D68" s="481" t="str">
        <f>入力シート!C11&amp;""</f>
        <v/>
      </c>
      <c r="E68" s="481"/>
      <c r="F68" s="481"/>
      <c r="G68" s="481"/>
      <c r="H68" s="481"/>
      <c r="I68" s="481"/>
      <c r="J68" s="481"/>
      <c r="K68" s="530" t="s">
        <v>214</v>
      </c>
      <c r="L68" s="530"/>
      <c r="M68" s="530"/>
      <c r="N68" s="530"/>
      <c r="O68" s="481" t="str">
        <f>入力シート!C12&amp;""</f>
        <v/>
      </c>
      <c r="P68" s="481"/>
      <c r="Q68" s="481"/>
      <c r="R68" s="536"/>
      <c r="T68" s="307" t="s">
        <v>215</v>
      </c>
    </row>
    <row r="69" spans="1:20" ht="15" customHeight="1">
      <c r="A69" s="23" t="s">
        <v>212</v>
      </c>
      <c r="B69" s="531" t="s">
        <v>216</v>
      </c>
      <c r="C69" s="531"/>
      <c r="D69" s="528" t="str">
        <f>入力シート!C13&amp;""</f>
        <v/>
      </c>
      <c r="E69" s="528"/>
      <c r="F69" s="528"/>
      <c r="G69" s="528"/>
      <c r="H69" s="528"/>
      <c r="I69" s="528"/>
      <c r="J69" s="528"/>
      <c r="K69" s="531" t="s">
        <v>214</v>
      </c>
      <c r="L69" s="531"/>
      <c r="M69" s="531"/>
      <c r="N69" s="531"/>
      <c r="O69" s="528" t="str">
        <f>入力シート!C14&amp;""</f>
        <v/>
      </c>
      <c r="P69" s="528"/>
      <c r="Q69" s="528"/>
      <c r="R69" s="535"/>
      <c r="T69" s="307" t="s">
        <v>217</v>
      </c>
    </row>
    <row r="70" spans="1:20" ht="15" customHeight="1">
      <c r="T70" s="307" t="s">
        <v>218</v>
      </c>
    </row>
    <row r="71" spans="1:20" ht="15" customHeight="1">
      <c r="T71" s="306" t="s">
        <v>219</v>
      </c>
    </row>
  </sheetData>
  <sheetProtection algorithmName="SHA-512" hashValue="LphbT+gWOb16/Af8VcycxSfNcV5OHZf/OowDIxN2iCad954EgWmCuVVSwKtQ457fO3aRotEF2pYXmEniy5qHeQ==" saltValue="aKcCAb7m7u1q1nRYCVB83w==" spinCount="100000" sheet="1" formatCells="0" formatRows="0" insertRows="0"/>
  <customSheetViews>
    <customSheetView guid="{1A32DCAA-758B-493F-8647-202013861FA3}" showPageBreaks="1" showGridLines="0" printArea="1" view="pageBreakPreview">
      <selection activeCell="J4" sqref="J4:P4"/>
      <rowBreaks count="1" manualBreakCount="1">
        <brk id="41" max="16383" man="1"/>
      </rowBreaks>
      <pageMargins left="0" right="0" top="0" bottom="0" header="0" footer="0"/>
      <pageSetup paperSize="9" orientation="portrait"/>
      <headerFooter alignWithMargins="0"/>
    </customSheetView>
  </customSheetViews>
  <mergeCells count="148">
    <mergeCell ref="D68:J68"/>
    <mergeCell ref="D69:J69"/>
    <mergeCell ref="A3:R3"/>
    <mergeCell ref="T1:X2"/>
    <mergeCell ref="B68:C68"/>
    <mergeCell ref="B69:C69"/>
    <mergeCell ref="P58:R58"/>
    <mergeCell ref="P59:R65"/>
    <mergeCell ref="K58:O58"/>
    <mergeCell ref="K59:O65"/>
    <mergeCell ref="B58:J65"/>
    <mergeCell ref="O69:R69"/>
    <mergeCell ref="K69:N69"/>
    <mergeCell ref="C13:E13"/>
    <mergeCell ref="C14:E14"/>
    <mergeCell ref="C15:E15"/>
    <mergeCell ref="C16:E16"/>
    <mergeCell ref="C17:E17"/>
    <mergeCell ref="B56:R56"/>
    <mergeCell ref="A67:R67"/>
    <mergeCell ref="K68:N68"/>
    <mergeCell ref="O68:R68"/>
    <mergeCell ref="A55:E55"/>
    <mergeCell ref="F55:J55"/>
    <mergeCell ref="K55:R55"/>
    <mergeCell ref="A53:E53"/>
    <mergeCell ref="F53:J53"/>
    <mergeCell ref="K53:R53"/>
    <mergeCell ref="A54:E54"/>
    <mergeCell ref="F54:J54"/>
    <mergeCell ref="K54:R54"/>
    <mergeCell ref="A52:E52"/>
    <mergeCell ref="F52:J52"/>
    <mergeCell ref="K52:R52"/>
    <mergeCell ref="K27:K28"/>
    <mergeCell ref="P31:R31"/>
    <mergeCell ref="P32:R32"/>
    <mergeCell ref="P33:R33"/>
    <mergeCell ref="N30:P30"/>
    <mergeCell ref="B38:H38"/>
    <mergeCell ref="B41:H41"/>
    <mergeCell ref="I41:Q41"/>
    <mergeCell ref="A46:E46"/>
    <mergeCell ref="F46:J46"/>
    <mergeCell ref="K46:R46"/>
    <mergeCell ref="K44:R44"/>
    <mergeCell ref="K29:K30"/>
    <mergeCell ref="L29:L30"/>
    <mergeCell ref="P27:R27"/>
    <mergeCell ref="N28:P28"/>
    <mergeCell ref="L27:L28"/>
    <mergeCell ref="I29:I30"/>
    <mergeCell ref="F47:J47"/>
    <mergeCell ref="K47:R47"/>
    <mergeCell ref="A48:E48"/>
    <mergeCell ref="F48:J48"/>
    <mergeCell ref="K48:R48"/>
    <mergeCell ref="A49:E49"/>
    <mergeCell ref="F49:J49"/>
    <mergeCell ref="K49:R49"/>
    <mergeCell ref="A50:E50"/>
    <mergeCell ref="F50:J50"/>
    <mergeCell ref="K50:R50"/>
    <mergeCell ref="P16:R16"/>
    <mergeCell ref="P25:R25"/>
    <mergeCell ref="P24:R24"/>
    <mergeCell ref="P13:R13"/>
    <mergeCell ref="P14:R14"/>
    <mergeCell ref="A51:E51"/>
    <mergeCell ref="F51:J51"/>
    <mergeCell ref="K51:R51"/>
    <mergeCell ref="P29:R29"/>
    <mergeCell ref="B40:H40"/>
    <mergeCell ref="I40:J40"/>
    <mergeCell ref="K40:P40"/>
    <mergeCell ref="A45:E45"/>
    <mergeCell ref="F45:J45"/>
    <mergeCell ref="K45:R45"/>
    <mergeCell ref="A43:R43"/>
    <mergeCell ref="A44:E44"/>
    <mergeCell ref="F44:J44"/>
    <mergeCell ref="I36:Q36"/>
    <mergeCell ref="B35:H35"/>
    <mergeCell ref="K35:P35"/>
    <mergeCell ref="I35:J35"/>
    <mergeCell ref="B36:H36"/>
    <mergeCell ref="A47:E47"/>
    <mergeCell ref="F18:H18"/>
    <mergeCell ref="B19:R19"/>
    <mergeCell ref="B20:B25"/>
    <mergeCell ref="F20:H20"/>
    <mergeCell ref="F21:H21"/>
    <mergeCell ref="F22:H22"/>
    <mergeCell ref="F23:H23"/>
    <mergeCell ref="F24:H24"/>
    <mergeCell ref="F25:H25"/>
    <mergeCell ref="P21:R21"/>
    <mergeCell ref="C22:E22"/>
    <mergeCell ref="C20:E20"/>
    <mergeCell ref="C21:E21"/>
    <mergeCell ref="I38:Q38"/>
    <mergeCell ref="A1:R2"/>
    <mergeCell ref="F11:L11"/>
    <mergeCell ref="B27:B33"/>
    <mergeCell ref="B26:R26"/>
    <mergeCell ref="M11:R11"/>
    <mergeCell ref="F31:H31"/>
    <mergeCell ref="F32:H32"/>
    <mergeCell ref="F33:H33"/>
    <mergeCell ref="C31:E31"/>
    <mergeCell ref="C32:E32"/>
    <mergeCell ref="B11:E11"/>
    <mergeCell ref="C29:E30"/>
    <mergeCell ref="B12:R12"/>
    <mergeCell ref="B13:B18"/>
    <mergeCell ref="F13:H13"/>
    <mergeCell ref="F14:H14"/>
    <mergeCell ref="F15:H15"/>
    <mergeCell ref="J29:J30"/>
    <mergeCell ref="P15:R15"/>
    <mergeCell ref="B10:R10"/>
    <mergeCell ref="C23:E23"/>
    <mergeCell ref="C24:E24"/>
    <mergeCell ref="F16:H16"/>
    <mergeCell ref="Z2:AO4"/>
    <mergeCell ref="G4:R4"/>
    <mergeCell ref="D4:F4"/>
    <mergeCell ref="D6:F6"/>
    <mergeCell ref="C27:E28"/>
    <mergeCell ref="T5:AE5"/>
    <mergeCell ref="F29:H30"/>
    <mergeCell ref="F27:H28"/>
    <mergeCell ref="I27:I28"/>
    <mergeCell ref="J27:J28"/>
    <mergeCell ref="G5:H5"/>
    <mergeCell ref="G6:H6"/>
    <mergeCell ref="G7:H7"/>
    <mergeCell ref="G8:H8"/>
    <mergeCell ref="J5:R5"/>
    <mergeCell ref="J6:R6"/>
    <mergeCell ref="J7:R7"/>
    <mergeCell ref="J8:R9"/>
    <mergeCell ref="P22:R22"/>
    <mergeCell ref="P17:R17"/>
    <mergeCell ref="P18:R18"/>
    <mergeCell ref="P20:R20"/>
    <mergeCell ref="P23:R23"/>
    <mergeCell ref="F17:H17"/>
  </mergeCells>
  <phoneticPr fontId="3"/>
  <conditionalFormatting sqref="A12:R12">
    <cfRule type="expression" dxfId="54" priority="19">
      <formula>OR($A$12="■",AND($I$13="□",$K$13="□",$I$14="□",$K$14="□",$I$15="□",$K$15="□",$I$16="□",$K$16="□",$I$17="□",$K$17="□",$I$18="□",$K$18="□"))</formula>
    </cfRule>
  </conditionalFormatting>
  <conditionalFormatting sqref="A19:R19">
    <cfRule type="expression" dxfId="53" priority="15">
      <formula>OR($A$19="■",AND($I$20="□",$K$20="□",$I$21="□",$K$21="□",$I$22="□",$K$22="□",$I$23="□",$K$23="□",$I$24="□",$K$24="□",$I$25="□",$K$25="□"))</formula>
    </cfRule>
  </conditionalFormatting>
  <conditionalFormatting sqref="A26:R26">
    <cfRule type="expression" dxfId="52" priority="12">
      <formula>OR($A$26="■",AND($I$27="□",$K$27="□",$I$29="□",$K$29="□",$I$31="□",$K$31="□",$I$32="□",$K$32="□",$I$33="□",$K$33="□"))</formula>
    </cfRule>
  </conditionalFormatting>
  <conditionalFormatting sqref="D18 D25 D33">
    <cfRule type="expression" dxfId="51" priority="18">
      <formula>AND($D18="",$I18="■")</formula>
    </cfRule>
  </conditionalFormatting>
  <conditionalFormatting sqref="I13:L18 I20:L25 I27:L33">
    <cfRule type="expression" dxfId="50" priority="3">
      <formula>AND($I13="■",$K13="■")</formula>
    </cfRule>
  </conditionalFormatting>
  <conditionalFormatting sqref="I13:L18 I20:L25 I31:L33">
    <cfRule type="expression" dxfId="49" priority="5">
      <formula>AND($I13="□",OR($M13="■",$O13="■"))</formula>
    </cfRule>
  </conditionalFormatting>
  <conditionalFormatting sqref="I13:L18">
    <cfRule type="expression" dxfId="48" priority="21">
      <formula>AND($A$12="■",$I13="□",$K13="□")</formula>
    </cfRule>
  </conditionalFormatting>
  <conditionalFormatting sqref="I20:L25">
    <cfRule type="expression" dxfId="47" priority="14">
      <formula>AND($A$19="■",$I20="□",$K20="□")</formula>
    </cfRule>
  </conditionalFormatting>
  <conditionalFormatting sqref="I27:L30">
    <cfRule type="expression" dxfId="46" priority="4">
      <formula>AND($I27="□",OR($M27="■",$O27="■",$M28="■"))</formula>
    </cfRule>
  </conditionalFormatting>
  <conditionalFormatting sqref="I27:L33">
    <cfRule type="expression" dxfId="45" priority="7">
      <formula>AND($A$26="■",$I27="□",$K27="□")</formula>
    </cfRule>
  </conditionalFormatting>
  <conditionalFormatting sqref="K40:P40">
    <cfRule type="expression" dxfId="44" priority="6">
      <formula>$K$40=""</formula>
    </cfRule>
  </conditionalFormatting>
  <conditionalFormatting sqref="M13:R18 M20:R25 M27:R33">
    <cfRule type="expression" dxfId="43" priority="2">
      <formula>AND($M13="■",$O13="■")</formula>
    </cfRule>
  </conditionalFormatting>
  <conditionalFormatting sqref="M13:R18 M20:R25 M31:R33">
    <cfRule type="expression" dxfId="42" priority="20">
      <formula>AND($I13="■",$M13="□",$O13="□")</formula>
    </cfRule>
  </conditionalFormatting>
  <conditionalFormatting sqref="M27:R28">
    <cfRule type="expression" dxfId="41" priority="11">
      <formula>AND($I$27="■",$M$27="□",$O$27="□",$M$28="□")</formula>
    </cfRule>
  </conditionalFormatting>
  <conditionalFormatting sqref="M28:R28 M30:R30">
    <cfRule type="expression" dxfId="40" priority="9">
      <formula>AND($O27="■",$Q28="")</formula>
    </cfRule>
  </conditionalFormatting>
  <conditionalFormatting sqref="M29:R30">
    <cfRule type="expression" dxfId="39" priority="10">
      <formula>AND($I$29="■",$M$29="□",$O$29="□",$M$30="□")</formula>
    </cfRule>
  </conditionalFormatting>
  <conditionalFormatting sqref="O27:R27 O29:R29">
    <cfRule type="expression" dxfId="38" priority="1">
      <formula>AND($M28="■",$O27="□")</formula>
    </cfRule>
  </conditionalFormatting>
  <dataValidations count="1">
    <dataValidation type="list" allowBlank="1" showInputMessage="1" showErrorMessage="1" sqref="A26 A19 I20:I25 K20:K25 M20:M25 K29:K33 A12 I13:I18 K13:K18 M13:M18 O13:O18 O20:O25 O31:O33 I29:I33 I27 K27 O27 O29 M27 M29 M31:M33" xr:uid="{00000000-0002-0000-0400-000000000000}">
      <formula1>"□,■"</formula1>
    </dataValidation>
  </dataValidations>
  <hyperlinks>
    <hyperlink ref="T1:X2" location="入力シート!A1" display="入力シートへ戻る" xr:uid="{00000000-0004-0000-04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rowBreaks count="1" manualBreakCount="1">
    <brk id="4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gumma_Y3">
    <tabColor theme="0"/>
  </sheetPr>
  <dimension ref="A1:AN49"/>
  <sheetViews>
    <sheetView showGridLines="0" zoomScaleNormal="100" zoomScaleSheetLayoutView="100" workbookViewId="0">
      <selection activeCell="B3" sqref="B3:Q3"/>
    </sheetView>
  </sheetViews>
  <sheetFormatPr defaultColWidth="4.33203125" defaultRowHeight="15" customHeight="1"/>
  <cols>
    <col min="1" max="1" width="2.58203125" style="2" customWidth="1"/>
    <col min="2" max="2" width="4.08203125" style="2" customWidth="1"/>
    <col min="3" max="3" width="7.33203125" style="2" customWidth="1"/>
    <col min="4" max="4" width="8" style="2" customWidth="1"/>
    <col min="5" max="5" width="2" style="122" bestFit="1" customWidth="1"/>
    <col min="6" max="6" width="9.58203125" style="122" customWidth="1"/>
    <col min="7" max="7" width="8.58203125" style="2" customWidth="1"/>
    <col min="8" max="8" width="2.33203125" style="2" customWidth="1"/>
    <col min="9" max="9" width="2.58203125" style="2" customWidth="1"/>
    <col min="10" max="10" width="2.33203125" style="2" customWidth="1"/>
    <col min="11" max="11" width="2.58203125" style="2" customWidth="1"/>
    <col min="12" max="12" width="2.33203125" style="2" customWidth="1"/>
    <col min="13" max="13" width="5.58203125" style="2" customWidth="1"/>
    <col min="14" max="14" width="2.33203125" style="2" customWidth="1"/>
    <col min="15" max="15" width="6.08203125" style="2" customWidth="1"/>
    <col min="16" max="16" width="7.58203125" style="2" customWidth="1"/>
    <col min="17" max="17" width="1.58203125" style="2" customWidth="1"/>
    <col min="18" max="16384" width="4.33203125" style="2"/>
  </cols>
  <sheetData>
    <row r="1" spans="1:40" ht="15" customHeight="1">
      <c r="A1" s="488" t="s">
        <v>63</v>
      </c>
      <c r="B1" s="488"/>
      <c r="C1" s="488"/>
      <c r="D1" s="488"/>
      <c r="E1" s="488"/>
      <c r="F1" s="488"/>
      <c r="G1" s="488"/>
      <c r="H1" s="488"/>
      <c r="I1" s="488"/>
      <c r="J1" s="488"/>
      <c r="K1" s="488"/>
      <c r="L1" s="488"/>
      <c r="M1" s="488"/>
      <c r="N1" s="488"/>
      <c r="O1" s="488"/>
      <c r="P1" s="488"/>
      <c r="Q1" s="488"/>
      <c r="S1" s="538" t="s">
        <v>111</v>
      </c>
      <c r="T1" s="539"/>
      <c r="U1" s="539"/>
      <c r="V1" s="539"/>
      <c r="W1" s="540"/>
      <c r="X1" s="290"/>
      <c r="Y1" s="290"/>
    </row>
    <row r="2" spans="1:40" ht="15" customHeight="1" thickBot="1">
      <c r="A2" s="488"/>
      <c r="B2" s="488"/>
      <c r="C2" s="488"/>
      <c r="D2" s="488"/>
      <c r="E2" s="488"/>
      <c r="F2" s="488"/>
      <c r="G2" s="488"/>
      <c r="H2" s="488"/>
      <c r="I2" s="488"/>
      <c r="J2" s="488"/>
      <c r="K2" s="488"/>
      <c r="L2" s="488"/>
      <c r="M2" s="488"/>
      <c r="N2" s="488"/>
      <c r="O2" s="488"/>
      <c r="P2" s="488"/>
      <c r="Q2" s="488"/>
      <c r="S2" s="541"/>
      <c r="T2" s="542"/>
      <c r="U2" s="542"/>
      <c r="V2" s="542"/>
      <c r="W2" s="543"/>
      <c r="X2" s="290"/>
      <c r="Y2" s="381" t="s">
        <v>483</v>
      </c>
      <c r="Z2" s="381"/>
      <c r="AA2" s="381"/>
      <c r="AB2" s="381"/>
      <c r="AC2" s="381"/>
      <c r="AD2" s="381"/>
      <c r="AE2" s="381"/>
      <c r="AF2" s="381"/>
      <c r="AG2" s="381"/>
      <c r="AH2" s="381"/>
      <c r="AI2" s="381"/>
      <c r="AJ2" s="381"/>
      <c r="AK2" s="381"/>
      <c r="AL2" s="381"/>
      <c r="AM2" s="381"/>
      <c r="AN2" s="381"/>
    </row>
    <row r="3" spans="1:40" ht="20.149999999999999" customHeight="1">
      <c r="A3" s="103" t="s">
        <v>141</v>
      </c>
      <c r="B3" s="472" t="s">
        <v>142</v>
      </c>
      <c r="C3" s="472"/>
      <c r="D3" s="472"/>
      <c r="E3" s="472"/>
      <c r="F3" s="472"/>
      <c r="G3" s="472"/>
      <c r="H3" s="472"/>
      <c r="I3" s="472"/>
      <c r="J3" s="472"/>
      <c r="K3" s="472"/>
      <c r="L3" s="472"/>
      <c r="M3" s="472"/>
      <c r="N3" s="472"/>
      <c r="O3" s="472"/>
      <c r="P3" s="472"/>
      <c r="Q3" s="472"/>
      <c r="S3" s="290"/>
      <c r="T3" s="290"/>
      <c r="U3" s="290"/>
      <c r="V3" s="290"/>
      <c r="W3" s="290"/>
      <c r="X3" s="290"/>
      <c r="Y3" s="381"/>
      <c r="Z3" s="381"/>
      <c r="AA3" s="381"/>
      <c r="AB3" s="381"/>
      <c r="AC3" s="381"/>
      <c r="AD3" s="381"/>
      <c r="AE3" s="381"/>
      <c r="AF3" s="381"/>
      <c r="AG3" s="381"/>
      <c r="AH3" s="381"/>
      <c r="AI3" s="381"/>
      <c r="AJ3" s="381"/>
      <c r="AK3" s="381"/>
      <c r="AL3" s="381"/>
      <c r="AM3" s="381"/>
      <c r="AN3" s="381"/>
    </row>
    <row r="4" spans="1:40" ht="30" customHeight="1" thickBot="1">
      <c r="A4" s="104" t="s">
        <v>143</v>
      </c>
      <c r="B4" s="489" t="s">
        <v>144</v>
      </c>
      <c r="C4" s="490"/>
      <c r="D4" s="490"/>
      <c r="E4" s="491"/>
      <c r="F4" s="489" t="s">
        <v>145</v>
      </c>
      <c r="G4" s="490"/>
      <c r="H4" s="490"/>
      <c r="I4" s="490"/>
      <c r="J4" s="490"/>
      <c r="K4" s="491"/>
      <c r="L4" s="489" t="s">
        <v>146</v>
      </c>
      <c r="M4" s="490"/>
      <c r="N4" s="490"/>
      <c r="O4" s="490"/>
      <c r="P4" s="490"/>
      <c r="Q4" s="491"/>
      <c r="S4" s="290"/>
      <c r="T4" s="537" t="s">
        <v>441</v>
      </c>
      <c r="U4" s="537"/>
      <c r="V4" s="537"/>
      <c r="W4" s="537"/>
      <c r="X4" s="537"/>
      <c r="Y4" s="537"/>
      <c r="Z4" s="537"/>
      <c r="AA4" s="537"/>
      <c r="AB4" s="537"/>
    </row>
    <row r="5" spans="1:40" ht="20.149999999999999" customHeight="1" thickBot="1">
      <c r="A5" s="15" t="str">
        <f>'B02解体工事（担当課確認用）'!A12</f>
        <v>□</v>
      </c>
      <c r="B5" s="472" t="s">
        <v>148</v>
      </c>
      <c r="C5" s="472"/>
      <c r="D5" s="472"/>
      <c r="E5" s="472"/>
      <c r="F5" s="472"/>
      <c r="G5" s="472"/>
      <c r="H5" s="472"/>
      <c r="I5" s="472"/>
      <c r="J5" s="472"/>
      <c r="K5" s="472"/>
      <c r="L5" s="472"/>
      <c r="M5" s="472"/>
      <c r="N5" s="472"/>
      <c r="O5" s="472"/>
      <c r="P5" s="472"/>
      <c r="Q5" s="544"/>
      <c r="S5" s="290"/>
      <c r="T5" s="290"/>
      <c r="U5" s="290"/>
      <c r="V5" s="290"/>
      <c r="W5" s="290"/>
      <c r="X5" s="290"/>
      <c r="Y5" s="290"/>
    </row>
    <row r="6" spans="1:40" ht="20.149999999999999" customHeight="1">
      <c r="A6" s="105"/>
      <c r="B6" s="492" t="s">
        <v>149</v>
      </c>
      <c r="C6" s="499" t="s">
        <v>150</v>
      </c>
      <c r="D6" s="483"/>
      <c r="E6" s="504"/>
      <c r="F6" s="499" t="s">
        <v>151</v>
      </c>
      <c r="G6" s="500"/>
      <c r="H6" s="127" t="str">
        <f>'B02解体工事（担当課確認用）'!I13</f>
        <v>□</v>
      </c>
      <c r="I6" s="117" t="s">
        <v>152</v>
      </c>
      <c r="J6" s="127" t="str">
        <f>'B02解体工事（担当課確認用）'!K13</f>
        <v>□</v>
      </c>
      <c r="K6" s="118" t="s">
        <v>153</v>
      </c>
      <c r="L6" s="127" t="str">
        <f>'B02解体工事（担当課確認用）'!M13</f>
        <v>□</v>
      </c>
      <c r="M6" s="117" t="s">
        <v>154</v>
      </c>
      <c r="N6" s="127" t="str">
        <f>'B02解体工事（担当課確認用）'!O13</f>
        <v>□</v>
      </c>
      <c r="O6" s="483" t="s">
        <v>155</v>
      </c>
      <c r="P6" s="483"/>
      <c r="Q6" s="484"/>
      <c r="S6" s="290"/>
      <c r="T6" s="290"/>
      <c r="U6" s="290"/>
      <c r="V6" s="290"/>
      <c r="W6" s="290"/>
      <c r="X6" s="290"/>
      <c r="Y6" s="290"/>
    </row>
    <row r="7" spans="1:40" ht="20.149999999999999" customHeight="1">
      <c r="A7" s="106"/>
      <c r="B7" s="493"/>
      <c r="C7" s="499" t="s">
        <v>156</v>
      </c>
      <c r="D7" s="483"/>
      <c r="E7" s="504" t="s">
        <v>156</v>
      </c>
      <c r="F7" s="499" t="s">
        <v>157</v>
      </c>
      <c r="G7" s="500"/>
      <c r="H7" s="127" t="str">
        <f>'B02解体工事（担当課確認用）'!I14</f>
        <v>□</v>
      </c>
      <c r="I7" s="119" t="s">
        <v>152</v>
      </c>
      <c r="J7" s="127" t="str">
        <f>'B02解体工事（担当課確認用）'!K14</f>
        <v>□</v>
      </c>
      <c r="K7" s="120" t="s">
        <v>153</v>
      </c>
      <c r="L7" s="127" t="str">
        <f>'B02解体工事（担当課確認用）'!M14</f>
        <v>□</v>
      </c>
      <c r="M7" s="119" t="s">
        <v>154</v>
      </c>
      <c r="N7" s="127" t="str">
        <f>'B02解体工事（担当課確認用）'!O14</f>
        <v>□</v>
      </c>
      <c r="O7" s="483" t="s">
        <v>155</v>
      </c>
      <c r="P7" s="483"/>
      <c r="Q7" s="484"/>
      <c r="S7" s="290"/>
      <c r="T7" s="290"/>
      <c r="U7" s="290"/>
      <c r="V7" s="290"/>
      <c r="W7" s="290"/>
      <c r="X7" s="290"/>
      <c r="Y7" s="290"/>
    </row>
    <row r="8" spans="1:40" ht="20.149999999999999" customHeight="1">
      <c r="A8" s="106"/>
      <c r="B8" s="493"/>
      <c r="C8" s="499" t="s">
        <v>158</v>
      </c>
      <c r="D8" s="483"/>
      <c r="E8" s="504" t="s">
        <v>158</v>
      </c>
      <c r="F8" s="499" t="s">
        <v>159</v>
      </c>
      <c r="G8" s="500"/>
      <c r="H8" s="127" t="str">
        <f>'B02解体工事（担当課確認用）'!I15</f>
        <v>□</v>
      </c>
      <c r="I8" s="119" t="s">
        <v>152</v>
      </c>
      <c r="J8" s="127" t="str">
        <f>'B02解体工事（担当課確認用）'!K15</f>
        <v>□</v>
      </c>
      <c r="K8" s="120" t="s">
        <v>153</v>
      </c>
      <c r="L8" s="127" t="str">
        <f>'B02解体工事（担当課確認用）'!M15</f>
        <v>□</v>
      </c>
      <c r="M8" s="119" t="s">
        <v>154</v>
      </c>
      <c r="N8" s="127" t="str">
        <f>'B02解体工事（担当課確認用）'!O15</f>
        <v>□</v>
      </c>
      <c r="O8" s="483" t="s">
        <v>155</v>
      </c>
      <c r="P8" s="483"/>
      <c r="Q8" s="484"/>
      <c r="S8" s="290"/>
      <c r="T8" s="290"/>
      <c r="U8" s="290"/>
      <c r="V8" s="290"/>
      <c r="W8" s="290"/>
      <c r="X8" s="290"/>
      <c r="Y8" s="290"/>
    </row>
    <row r="9" spans="1:40" ht="20.149999999999999" customHeight="1">
      <c r="A9" s="106"/>
      <c r="B9" s="493"/>
      <c r="C9" s="499" t="s">
        <v>160</v>
      </c>
      <c r="D9" s="483"/>
      <c r="E9" s="504" t="s">
        <v>160</v>
      </c>
      <c r="F9" s="499" t="s">
        <v>161</v>
      </c>
      <c r="G9" s="500"/>
      <c r="H9" s="127" t="str">
        <f>'B02解体工事（担当課確認用）'!I16</f>
        <v>□</v>
      </c>
      <c r="I9" s="119" t="s">
        <v>152</v>
      </c>
      <c r="J9" s="127" t="str">
        <f>'B02解体工事（担当課確認用）'!K16</f>
        <v>□</v>
      </c>
      <c r="K9" s="120" t="s">
        <v>153</v>
      </c>
      <c r="L9" s="127" t="str">
        <f>'B02解体工事（担当課確認用）'!M16</f>
        <v>□</v>
      </c>
      <c r="M9" s="119" t="s">
        <v>154</v>
      </c>
      <c r="N9" s="127" t="str">
        <f>'B02解体工事（担当課確認用）'!O16</f>
        <v>□</v>
      </c>
      <c r="O9" s="483" t="s">
        <v>155</v>
      </c>
      <c r="P9" s="483"/>
      <c r="Q9" s="484"/>
      <c r="S9" s="290"/>
      <c r="T9" s="290"/>
      <c r="U9" s="290"/>
      <c r="V9" s="290"/>
      <c r="W9" s="290"/>
      <c r="X9" s="290"/>
      <c r="Y9" s="290"/>
    </row>
    <row r="10" spans="1:40" ht="20.149999999999999" customHeight="1">
      <c r="A10" s="106"/>
      <c r="B10" s="493"/>
      <c r="C10" s="499" t="s">
        <v>162</v>
      </c>
      <c r="D10" s="483"/>
      <c r="E10" s="504" t="s">
        <v>162</v>
      </c>
      <c r="F10" s="499" t="s">
        <v>163</v>
      </c>
      <c r="G10" s="500"/>
      <c r="H10" s="127" t="str">
        <f>'B02解体工事（担当課確認用）'!I17</f>
        <v>□</v>
      </c>
      <c r="I10" s="119" t="s">
        <v>152</v>
      </c>
      <c r="J10" s="127" t="str">
        <f>'B02解体工事（担当課確認用）'!K17</f>
        <v>□</v>
      </c>
      <c r="K10" s="120" t="s">
        <v>153</v>
      </c>
      <c r="L10" s="127" t="str">
        <f>'B02解体工事（担当課確認用）'!M17</f>
        <v>□</v>
      </c>
      <c r="M10" s="119" t="s">
        <v>154</v>
      </c>
      <c r="N10" s="127" t="str">
        <f>'B02解体工事（担当課確認用）'!O17</f>
        <v>□</v>
      </c>
      <c r="O10" s="483" t="s">
        <v>155</v>
      </c>
      <c r="P10" s="483"/>
      <c r="Q10" s="484"/>
      <c r="S10" s="290"/>
      <c r="T10" s="290"/>
      <c r="U10" s="308" t="s">
        <v>220</v>
      </c>
      <c r="V10" s="290"/>
      <c r="W10" s="290"/>
      <c r="X10" s="290"/>
      <c r="Y10" s="290"/>
    </row>
    <row r="11" spans="1:40" ht="20.149999999999999" customHeight="1" thickBot="1">
      <c r="A11" s="107"/>
      <c r="B11" s="509"/>
      <c r="C11" s="101" t="s">
        <v>164</v>
      </c>
      <c r="D11" s="108" t="str">
        <f>'B02解体工事（担当課確認用）'!D18&amp;""</f>
        <v/>
      </c>
      <c r="E11" s="102" t="s">
        <v>165</v>
      </c>
      <c r="F11" s="501" t="s">
        <v>166</v>
      </c>
      <c r="G11" s="502"/>
      <c r="H11" s="109" t="str">
        <f>'B02解体工事（担当課確認用）'!I18</f>
        <v>□</v>
      </c>
      <c r="I11" s="123" t="s">
        <v>152</v>
      </c>
      <c r="J11" s="109" t="str">
        <f>'B02解体工事（担当課確認用）'!K18</f>
        <v>□</v>
      </c>
      <c r="K11" s="5" t="s">
        <v>153</v>
      </c>
      <c r="L11" s="109" t="str">
        <f>'B02解体工事（担当課確認用）'!M18</f>
        <v>□</v>
      </c>
      <c r="M11" s="123" t="s">
        <v>154</v>
      </c>
      <c r="N11" s="109" t="str">
        <f>'B02解体工事（担当課確認用）'!O18</f>
        <v>□</v>
      </c>
      <c r="O11" s="485" t="s">
        <v>155</v>
      </c>
      <c r="P11" s="485"/>
      <c r="Q11" s="486"/>
      <c r="S11" s="290"/>
      <c r="T11" s="290"/>
      <c r="U11" s="308" t="s">
        <v>221</v>
      </c>
      <c r="V11" s="290"/>
      <c r="W11" s="290"/>
      <c r="X11" s="290"/>
      <c r="Y11" s="290"/>
    </row>
    <row r="12" spans="1:40" ht="20.149999999999999" customHeight="1" thickBot="1">
      <c r="A12" s="15" t="str">
        <f>'B02解体工事（担当課確認用）'!A19</f>
        <v>□</v>
      </c>
      <c r="B12" s="472" t="s">
        <v>167</v>
      </c>
      <c r="C12" s="472"/>
      <c r="D12" s="472"/>
      <c r="E12" s="472"/>
      <c r="F12" s="472"/>
      <c r="G12" s="472"/>
      <c r="H12" s="472"/>
      <c r="I12" s="472"/>
      <c r="J12" s="472"/>
      <c r="K12" s="472"/>
      <c r="L12" s="472"/>
      <c r="M12" s="472"/>
      <c r="N12" s="472"/>
      <c r="O12" s="472"/>
      <c r="P12" s="472"/>
      <c r="Q12" s="544"/>
      <c r="S12" s="290"/>
      <c r="T12" s="290"/>
      <c r="U12" s="290"/>
      <c r="V12" s="290"/>
      <c r="W12" s="290"/>
      <c r="X12" s="290"/>
      <c r="Y12" s="290"/>
    </row>
    <row r="13" spans="1:40" ht="20.149999999999999" customHeight="1">
      <c r="A13" s="105"/>
      <c r="B13" s="492" t="s">
        <v>149</v>
      </c>
      <c r="C13" s="499" t="s">
        <v>168</v>
      </c>
      <c r="D13" s="483"/>
      <c r="E13" s="504"/>
      <c r="F13" s="499" t="s">
        <v>169</v>
      </c>
      <c r="G13" s="500"/>
      <c r="H13" s="127" t="str">
        <f>'B02解体工事（担当課確認用）'!I20</f>
        <v>□</v>
      </c>
      <c r="I13" s="117" t="s">
        <v>152</v>
      </c>
      <c r="J13" s="127" t="str">
        <f>'B02解体工事（担当課確認用）'!K20</f>
        <v>□</v>
      </c>
      <c r="K13" s="118" t="s">
        <v>153</v>
      </c>
      <c r="L13" s="127" t="str">
        <f>'B02解体工事（担当課確認用）'!M20</f>
        <v>□</v>
      </c>
      <c r="M13" s="117" t="s">
        <v>154</v>
      </c>
      <c r="N13" s="127" t="str">
        <f>'B02解体工事（担当課確認用）'!O20</f>
        <v>□</v>
      </c>
      <c r="O13" s="483" t="s">
        <v>155</v>
      </c>
      <c r="P13" s="483"/>
      <c r="Q13" s="484"/>
      <c r="S13" s="290"/>
      <c r="T13" s="290"/>
      <c r="U13" s="290"/>
      <c r="V13" s="290"/>
      <c r="W13" s="290"/>
      <c r="X13" s="290"/>
      <c r="Y13" s="290"/>
    </row>
    <row r="14" spans="1:40" ht="20.149999999999999" customHeight="1">
      <c r="A14" s="106"/>
      <c r="B14" s="493"/>
      <c r="C14" s="499" t="s">
        <v>170</v>
      </c>
      <c r="D14" s="483"/>
      <c r="E14" s="504"/>
      <c r="F14" s="499" t="s">
        <v>171</v>
      </c>
      <c r="G14" s="500"/>
      <c r="H14" s="127" t="str">
        <f>'B02解体工事（担当課確認用）'!I21</f>
        <v>□</v>
      </c>
      <c r="I14" s="119" t="s">
        <v>152</v>
      </c>
      <c r="J14" s="127" t="str">
        <f>'B02解体工事（担当課確認用）'!K21</f>
        <v>□</v>
      </c>
      <c r="K14" s="120" t="s">
        <v>153</v>
      </c>
      <c r="L14" s="127" t="str">
        <f>'B02解体工事（担当課確認用）'!M21</f>
        <v>□</v>
      </c>
      <c r="M14" s="119" t="s">
        <v>154</v>
      </c>
      <c r="N14" s="127" t="str">
        <f>'B02解体工事（担当課確認用）'!O21</f>
        <v>□</v>
      </c>
      <c r="O14" s="483" t="s">
        <v>155</v>
      </c>
      <c r="P14" s="483"/>
      <c r="Q14" s="484"/>
    </row>
    <row r="15" spans="1:40" ht="20.149999999999999" customHeight="1">
      <c r="A15" s="106"/>
      <c r="B15" s="493"/>
      <c r="C15" s="499" t="s">
        <v>172</v>
      </c>
      <c r="D15" s="483"/>
      <c r="E15" s="504"/>
      <c r="F15" s="499" t="s">
        <v>173</v>
      </c>
      <c r="G15" s="500"/>
      <c r="H15" s="127" t="str">
        <f>'B02解体工事（担当課確認用）'!I22</f>
        <v>□</v>
      </c>
      <c r="I15" s="119" t="s">
        <v>152</v>
      </c>
      <c r="J15" s="127" t="str">
        <f>'B02解体工事（担当課確認用）'!K22</f>
        <v>□</v>
      </c>
      <c r="K15" s="120" t="s">
        <v>153</v>
      </c>
      <c r="L15" s="127" t="str">
        <f>'B02解体工事（担当課確認用）'!M22</f>
        <v>□</v>
      </c>
      <c r="M15" s="119" t="s">
        <v>154</v>
      </c>
      <c r="N15" s="127" t="str">
        <f>'B02解体工事（担当課確認用）'!O22</f>
        <v>□</v>
      </c>
      <c r="O15" s="483" t="s">
        <v>155</v>
      </c>
      <c r="P15" s="483"/>
      <c r="Q15" s="484"/>
      <c r="X15" s="308"/>
    </row>
    <row r="16" spans="1:40" ht="20.149999999999999" customHeight="1">
      <c r="A16" s="106"/>
      <c r="B16" s="493"/>
      <c r="C16" s="499" t="s">
        <v>174</v>
      </c>
      <c r="D16" s="483"/>
      <c r="E16" s="504"/>
      <c r="F16" s="499" t="s">
        <v>175</v>
      </c>
      <c r="G16" s="500"/>
      <c r="H16" s="127" t="str">
        <f>'B02解体工事（担当課確認用）'!I23</f>
        <v>□</v>
      </c>
      <c r="I16" s="119" t="s">
        <v>152</v>
      </c>
      <c r="J16" s="127" t="str">
        <f>'B02解体工事（担当課確認用）'!K23</f>
        <v>□</v>
      </c>
      <c r="K16" s="120" t="s">
        <v>153</v>
      </c>
      <c r="L16" s="127" t="str">
        <f>'B02解体工事（担当課確認用）'!M23</f>
        <v>□</v>
      </c>
      <c r="M16" s="119" t="s">
        <v>154</v>
      </c>
      <c r="N16" s="127" t="str">
        <f>'B02解体工事（担当課確認用）'!O23</f>
        <v>□</v>
      </c>
      <c r="O16" s="483" t="s">
        <v>155</v>
      </c>
      <c r="P16" s="483"/>
      <c r="Q16" s="484"/>
      <c r="X16" s="308"/>
    </row>
    <row r="17" spans="1:17" ht="20.149999999999999" customHeight="1">
      <c r="A17" s="106"/>
      <c r="B17" s="493"/>
      <c r="C17" s="499" t="s">
        <v>176</v>
      </c>
      <c r="D17" s="483"/>
      <c r="E17" s="504"/>
      <c r="F17" s="499" t="s">
        <v>177</v>
      </c>
      <c r="G17" s="500"/>
      <c r="H17" s="127" t="str">
        <f>'B02解体工事（担当課確認用）'!I24</f>
        <v>□</v>
      </c>
      <c r="I17" s="119" t="s">
        <v>152</v>
      </c>
      <c r="J17" s="127" t="str">
        <f>'B02解体工事（担当課確認用）'!K24</f>
        <v>□</v>
      </c>
      <c r="K17" s="120" t="s">
        <v>153</v>
      </c>
      <c r="L17" s="127" t="str">
        <f>'B02解体工事（担当課確認用）'!M24</f>
        <v>□</v>
      </c>
      <c r="M17" s="119" t="s">
        <v>154</v>
      </c>
      <c r="N17" s="127" t="str">
        <f>'B02解体工事（担当課確認用）'!O24</f>
        <v>□</v>
      </c>
      <c r="O17" s="483" t="s">
        <v>155</v>
      </c>
      <c r="P17" s="483"/>
      <c r="Q17" s="484"/>
    </row>
    <row r="18" spans="1:17" ht="20.149999999999999" customHeight="1" thickBot="1">
      <c r="A18" s="107"/>
      <c r="B18" s="509"/>
      <c r="C18" s="101" t="s">
        <v>164</v>
      </c>
      <c r="D18" s="108" t="str">
        <f>'B02解体工事（担当課確認用）'!D25&amp;""</f>
        <v/>
      </c>
      <c r="E18" s="102" t="s">
        <v>165</v>
      </c>
      <c r="F18" s="501" t="s">
        <v>178</v>
      </c>
      <c r="G18" s="502"/>
      <c r="H18" s="110" t="str">
        <f>'B02解体工事（担当課確認用）'!I25</f>
        <v>□</v>
      </c>
      <c r="I18" s="123" t="s">
        <v>152</v>
      </c>
      <c r="J18" s="109" t="str">
        <f>'B02解体工事（担当課確認用）'!K25</f>
        <v>□</v>
      </c>
      <c r="K18" s="5" t="s">
        <v>153</v>
      </c>
      <c r="L18" s="109" t="str">
        <f>'B02解体工事（担当課確認用）'!M25</f>
        <v>□</v>
      </c>
      <c r="M18" s="123" t="s">
        <v>154</v>
      </c>
      <c r="N18" s="109" t="str">
        <f>'B02解体工事（担当課確認用）'!O25</f>
        <v>□</v>
      </c>
      <c r="O18" s="485" t="s">
        <v>155</v>
      </c>
      <c r="P18" s="485"/>
      <c r="Q18" s="486"/>
    </row>
    <row r="19" spans="1:17" ht="20.149999999999999" customHeight="1" thickBot="1">
      <c r="A19" s="15" t="str">
        <f>'B02解体工事（担当課確認用）'!A26</f>
        <v>□</v>
      </c>
      <c r="B19" s="472" t="s">
        <v>460</v>
      </c>
      <c r="C19" s="472"/>
      <c r="D19" s="472"/>
      <c r="E19" s="472"/>
      <c r="F19" s="472"/>
      <c r="G19" s="472"/>
      <c r="H19" s="472"/>
      <c r="I19" s="472"/>
      <c r="J19" s="472"/>
      <c r="K19" s="472"/>
      <c r="L19" s="472"/>
      <c r="M19" s="472"/>
      <c r="N19" s="472"/>
      <c r="O19" s="472"/>
      <c r="P19" s="472"/>
      <c r="Q19" s="544"/>
    </row>
    <row r="20" spans="1:17" ht="20.149999999999999" customHeight="1">
      <c r="A20" s="105"/>
      <c r="B20" s="492" t="s">
        <v>149</v>
      </c>
      <c r="C20" s="461" t="s">
        <v>179</v>
      </c>
      <c r="D20" s="462"/>
      <c r="E20" s="463"/>
      <c r="F20" s="461" t="s">
        <v>180</v>
      </c>
      <c r="G20" s="474"/>
      <c r="H20" s="545" t="str">
        <f>'B02解体工事（担当課確認用）'!I27</f>
        <v>□</v>
      </c>
      <c r="I20" s="469" t="s">
        <v>152</v>
      </c>
      <c r="J20" s="547" t="str">
        <f>'B02解体工事（担当課確認用）'!K27</f>
        <v>□</v>
      </c>
      <c r="K20" s="505" t="s">
        <v>153</v>
      </c>
      <c r="L20" s="111" t="str">
        <f>'B02解体工事（担当課確認用）'!M27</f>
        <v>□</v>
      </c>
      <c r="M20" s="121" t="s">
        <v>154</v>
      </c>
      <c r="N20" s="3" t="str">
        <f>'B02解体工事（担当課確認用）'!O27</f>
        <v>□</v>
      </c>
      <c r="O20" s="469" t="s">
        <v>155</v>
      </c>
      <c r="P20" s="469"/>
      <c r="Q20" s="516"/>
    </row>
    <row r="21" spans="1:17" ht="20.149999999999999" customHeight="1">
      <c r="A21" s="106"/>
      <c r="B21" s="493"/>
      <c r="C21" s="464"/>
      <c r="D21" s="465"/>
      <c r="E21" s="466"/>
      <c r="F21" s="475"/>
      <c r="G21" s="477"/>
      <c r="H21" s="546"/>
      <c r="I21" s="472"/>
      <c r="J21" s="548"/>
      <c r="K21" s="527"/>
      <c r="L21" s="127"/>
      <c r="M21" s="472" t="s">
        <v>181</v>
      </c>
      <c r="N21" s="472"/>
      <c r="O21" s="472"/>
      <c r="P21" s="117" t="str">
        <f>'B02解体工事（担当課確認用）'!Q28&amp;""</f>
        <v/>
      </c>
      <c r="Q21" s="6" t="s">
        <v>182</v>
      </c>
    </row>
    <row r="22" spans="1:17" ht="20.149999999999999" customHeight="1">
      <c r="A22" s="106"/>
      <c r="B22" s="493"/>
      <c r="C22" s="461" t="s">
        <v>183</v>
      </c>
      <c r="D22" s="462"/>
      <c r="E22" s="463"/>
      <c r="F22" s="461" t="s">
        <v>184</v>
      </c>
      <c r="G22" s="474"/>
      <c r="H22" s="545" t="str">
        <f>'B02解体工事（担当課確認用）'!I29</f>
        <v>□</v>
      </c>
      <c r="I22" s="469" t="s">
        <v>152</v>
      </c>
      <c r="J22" s="547" t="str">
        <f>'B02解体工事（担当課確認用）'!K29</f>
        <v>□</v>
      </c>
      <c r="K22" s="505" t="s">
        <v>153</v>
      </c>
      <c r="L22" s="3" t="str">
        <f>'B02解体工事（担当課確認用）'!M29</f>
        <v>□</v>
      </c>
      <c r="M22" s="121" t="s">
        <v>154</v>
      </c>
      <c r="N22" s="3" t="str">
        <f>'B02解体工事（担当課確認用）'!O29</f>
        <v>□</v>
      </c>
      <c r="O22" s="469" t="s">
        <v>155</v>
      </c>
      <c r="P22" s="469"/>
      <c r="Q22" s="516"/>
    </row>
    <row r="23" spans="1:17" ht="20.149999999999999" customHeight="1">
      <c r="A23" s="106"/>
      <c r="B23" s="493"/>
      <c r="C23" s="464"/>
      <c r="D23" s="465"/>
      <c r="E23" s="466"/>
      <c r="F23" s="475"/>
      <c r="G23" s="477"/>
      <c r="H23" s="546"/>
      <c r="I23" s="472"/>
      <c r="J23" s="548"/>
      <c r="K23" s="527"/>
      <c r="L23" s="112"/>
      <c r="M23" s="472" t="s">
        <v>181</v>
      </c>
      <c r="N23" s="472"/>
      <c r="O23" s="472"/>
      <c r="P23" s="117" t="str">
        <f>'B02解体工事（担当課確認用）'!Q30&amp;""</f>
        <v/>
      </c>
      <c r="Q23" s="6" t="s">
        <v>182</v>
      </c>
    </row>
    <row r="24" spans="1:17" ht="30" customHeight="1">
      <c r="A24" s="106"/>
      <c r="B24" s="493"/>
      <c r="C24" s="496" t="s">
        <v>185</v>
      </c>
      <c r="D24" s="497"/>
      <c r="E24" s="503"/>
      <c r="F24" s="496" t="s">
        <v>186</v>
      </c>
      <c r="G24" s="498"/>
      <c r="H24" s="127" t="str">
        <f>'B02解体工事（担当課確認用）'!I31</f>
        <v>□</v>
      </c>
      <c r="I24" s="119" t="s">
        <v>152</v>
      </c>
      <c r="J24" s="127" t="str">
        <f>'B02解体工事（担当課確認用）'!K31</f>
        <v>□</v>
      </c>
      <c r="K24" s="120" t="s">
        <v>153</v>
      </c>
      <c r="L24" s="127" t="str">
        <f>'B02解体工事（担当課確認用）'!M31</f>
        <v>□</v>
      </c>
      <c r="M24" s="119" t="s">
        <v>154</v>
      </c>
      <c r="N24" s="127" t="str">
        <f>'B02解体工事（担当課確認用）'!O31</f>
        <v>□</v>
      </c>
      <c r="O24" s="469" t="s">
        <v>155</v>
      </c>
      <c r="P24" s="469"/>
      <c r="Q24" s="516"/>
    </row>
    <row r="25" spans="1:17" ht="20.149999999999999" customHeight="1">
      <c r="A25" s="106"/>
      <c r="B25" s="493"/>
      <c r="C25" s="499" t="s">
        <v>187</v>
      </c>
      <c r="D25" s="483"/>
      <c r="E25" s="504"/>
      <c r="F25" s="499" t="s">
        <v>188</v>
      </c>
      <c r="G25" s="500"/>
      <c r="H25" s="127" t="str">
        <f>'B02解体工事（担当課確認用）'!I32</f>
        <v>□</v>
      </c>
      <c r="I25" s="119" t="s">
        <v>152</v>
      </c>
      <c r="J25" s="127" t="str">
        <f>'B02解体工事（担当課確認用）'!K32</f>
        <v>□</v>
      </c>
      <c r="K25" s="120" t="s">
        <v>153</v>
      </c>
      <c r="L25" s="127" t="str">
        <f>'B02解体工事（担当課確認用）'!M32</f>
        <v>□</v>
      </c>
      <c r="M25" s="119" t="s">
        <v>154</v>
      </c>
      <c r="N25" s="127" t="str">
        <f>'B02解体工事（担当課確認用）'!O32</f>
        <v>□</v>
      </c>
      <c r="O25" s="469" t="s">
        <v>155</v>
      </c>
      <c r="P25" s="469"/>
      <c r="Q25" s="516"/>
    </row>
    <row r="26" spans="1:17" ht="20.149999999999999" customHeight="1" thickBot="1">
      <c r="A26" s="106"/>
      <c r="B26" s="493"/>
      <c r="C26" s="101" t="s">
        <v>462</v>
      </c>
      <c r="D26" s="108" t="str">
        <f>'B02解体工事（担当課確認用）'!D33&amp;""</f>
        <v/>
      </c>
      <c r="E26" s="102" t="s">
        <v>165</v>
      </c>
      <c r="F26" s="501" t="s">
        <v>189</v>
      </c>
      <c r="G26" s="502"/>
      <c r="H26" s="3" t="str">
        <f>'B02解体工事（担当課確認用）'!I33</f>
        <v>□</v>
      </c>
      <c r="I26" s="121" t="s">
        <v>152</v>
      </c>
      <c r="J26" s="3" t="str">
        <f>'B02解体工事（担当課確認用）'!K33</f>
        <v>□</v>
      </c>
      <c r="K26" s="128" t="s">
        <v>153</v>
      </c>
      <c r="L26" s="3" t="str">
        <f>'B02解体工事（担当課確認用）'!M33</f>
        <v>□</v>
      </c>
      <c r="M26" s="121" t="s">
        <v>154</v>
      </c>
      <c r="N26" s="3" t="str">
        <f>'B02解体工事（担当課確認用）'!O33</f>
        <v>□</v>
      </c>
      <c r="O26" s="469" t="s">
        <v>155</v>
      </c>
      <c r="P26" s="485"/>
      <c r="Q26" s="486"/>
    </row>
    <row r="27" spans="1:17" ht="12">
      <c r="A27" s="113"/>
      <c r="B27" s="7"/>
      <c r="H27" s="7"/>
      <c r="I27" s="7"/>
      <c r="J27" s="7"/>
      <c r="K27" s="7"/>
      <c r="L27" s="7"/>
      <c r="M27" s="7"/>
      <c r="N27" s="7"/>
      <c r="O27" s="7"/>
    </row>
    <row r="28" spans="1:17" ht="20.149999999999999" customHeight="1" thickBot="1">
      <c r="A28" s="11" t="s">
        <v>190</v>
      </c>
      <c r="B28" s="507" t="s">
        <v>191</v>
      </c>
      <c r="C28" s="507"/>
      <c r="D28" s="507"/>
      <c r="E28" s="507"/>
      <c r="F28" s="507"/>
      <c r="G28" s="507"/>
      <c r="H28" s="524" t="s">
        <v>192</v>
      </c>
      <c r="I28" s="524"/>
      <c r="J28" s="549" t="str">
        <f>IF('B02解体工事（担当課確認用）'!K35="","",'B02解体工事（担当課確認用）'!K35)</f>
        <v/>
      </c>
      <c r="K28" s="549"/>
      <c r="L28" s="549"/>
      <c r="M28" s="549"/>
      <c r="N28" s="549"/>
      <c r="O28" s="549"/>
      <c r="P28" s="125" t="s">
        <v>115</v>
      </c>
    </row>
    <row r="29" spans="1:17" ht="20.149999999999999" customHeight="1">
      <c r="A29" s="11"/>
      <c r="B29" s="507" t="s">
        <v>194</v>
      </c>
      <c r="C29" s="507"/>
      <c r="D29" s="507"/>
      <c r="E29" s="507"/>
      <c r="F29" s="507"/>
      <c r="G29" s="507"/>
      <c r="H29" s="550" t="s">
        <v>195</v>
      </c>
      <c r="I29" s="550"/>
      <c r="J29" s="550"/>
      <c r="K29" s="550"/>
      <c r="L29" s="550"/>
      <c r="M29" s="550"/>
      <c r="N29" s="550"/>
      <c r="O29" s="550"/>
      <c r="P29" s="550"/>
      <c r="Q29" s="10"/>
    </row>
    <row r="30" spans="1:17" ht="12">
      <c r="A30" s="11"/>
      <c r="G30" s="10"/>
      <c r="H30" s="10"/>
      <c r="I30" s="10"/>
      <c r="J30" s="10"/>
      <c r="K30" s="10"/>
      <c r="L30" s="10"/>
      <c r="M30" s="10"/>
      <c r="N30" s="10"/>
      <c r="O30" s="10"/>
      <c r="P30" s="10"/>
      <c r="Q30" s="10"/>
    </row>
    <row r="31" spans="1:17" ht="20.149999999999999" customHeight="1">
      <c r="A31" s="11" t="s">
        <v>196</v>
      </c>
      <c r="B31" s="507" t="s">
        <v>197</v>
      </c>
      <c r="C31" s="507"/>
      <c r="D31" s="507"/>
      <c r="E31" s="507"/>
      <c r="F31" s="507"/>
      <c r="G31" s="507"/>
      <c r="H31" s="551" t="s">
        <v>198</v>
      </c>
      <c r="I31" s="551"/>
      <c r="J31" s="551"/>
      <c r="K31" s="551"/>
      <c r="L31" s="551"/>
      <c r="M31" s="551"/>
      <c r="N31" s="551"/>
      <c r="O31" s="551"/>
      <c r="P31" s="551"/>
      <c r="Q31" s="10"/>
    </row>
    <row r="32" spans="1:17" ht="12">
      <c r="A32" s="11"/>
      <c r="G32" s="10"/>
      <c r="H32" s="10"/>
      <c r="I32" s="10"/>
      <c r="J32" s="10"/>
      <c r="K32" s="10"/>
      <c r="L32" s="10"/>
      <c r="M32" s="10"/>
      <c r="N32" s="10"/>
      <c r="O32" s="10"/>
      <c r="P32" s="10"/>
      <c r="Q32" s="10"/>
    </row>
    <row r="33" spans="1:28" ht="20.149999999999999" customHeight="1" thickBot="1">
      <c r="A33" s="11" t="s">
        <v>199</v>
      </c>
      <c r="B33" s="507" t="s">
        <v>200</v>
      </c>
      <c r="C33" s="507"/>
      <c r="D33" s="507"/>
      <c r="E33" s="507"/>
      <c r="F33" s="507"/>
      <c r="G33" s="507"/>
      <c r="H33" s="517" t="s">
        <v>192</v>
      </c>
      <c r="I33" s="517"/>
      <c r="J33" s="549" t="str">
        <f>IF('B02解体工事（担当課確認用）'!K40="","",'B02解体工事（担当課確認用）'!K40)</f>
        <v/>
      </c>
      <c r="K33" s="549"/>
      <c r="L33" s="549"/>
      <c r="M33" s="549"/>
      <c r="N33" s="549"/>
      <c r="O33" s="549"/>
      <c r="P33" s="124" t="s">
        <v>115</v>
      </c>
    </row>
    <row r="34" spans="1:28" ht="20.149999999999999" customHeight="1">
      <c r="A34" s="11"/>
      <c r="B34" s="507" t="s">
        <v>194</v>
      </c>
      <c r="C34" s="507"/>
      <c r="D34" s="507"/>
      <c r="E34" s="507"/>
      <c r="F34" s="507"/>
      <c r="G34" s="507"/>
      <c r="H34" s="550" t="s">
        <v>195</v>
      </c>
      <c r="I34" s="550"/>
      <c r="J34" s="550"/>
      <c r="K34" s="550"/>
      <c r="L34" s="550"/>
      <c r="M34" s="550"/>
      <c r="N34" s="550"/>
      <c r="O34" s="550"/>
      <c r="P34" s="550"/>
      <c r="Q34" s="10"/>
    </row>
    <row r="35" spans="1:28" ht="12">
      <c r="G35" s="10"/>
      <c r="H35" s="10"/>
      <c r="I35" s="10"/>
      <c r="J35" s="10"/>
      <c r="K35" s="10"/>
      <c r="L35" s="10"/>
      <c r="M35" s="10"/>
      <c r="N35" s="10"/>
      <c r="O35" s="10"/>
      <c r="P35" s="10"/>
      <c r="Q35" s="10"/>
    </row>
    <row r="36" spans="1:28" ht="12">
      <c r="A36" s="507" t="s">
        <v>197</v>
      </c>
      <c r="B36" s="507"/>
      <c r="C36" s="507"/>
      <c r="D36" s="507"/>
      <c r="E36" s="507"/>
      <c r="F36" s="507"/>
      <c r="G36" s="507"/>
      <c r="H36" s="507"/>
      <c r="I36" s="507"/>
      <c r="J36" s="507"/>
      <c r="K36" s="507"/>
      <c r="L36" s="507"/>
      <c r="M36" s="507"/>
      <c r="N36" s="507"/>
      <c r="O36" s="507"/>
      <c r="P36" s="507"/>
      <c r="Q36" s="507"/>
    </row>
    <row r="37" spans="1:28" s="11" customFormat="1" ht="40" customHeight="1">
      <c r="A37" s="519" t="s">
        <v>201</v>
      </c>
      <c r="B37" s="520"/>
      <c r="C37" s="520"/>
      <c r="D37" s="520"/>
      <c r="E37" s="521"/>
      <c r="F37" s="519" t="s">
        <v>202</v>
      </c>
      <c r="G37" s="520"/>
      <c r="H37" s="520"/>
      <c r="I37" s="521"/>
      <c r="J37" s="519" t="s">
        <v>203</v>
      </c>
      <c r="K37" s="520"/>
      <c r="L37" s="520"/>
      <c r="M37" s="520"/>
      <c r="N37" s="520"/>
      <c r="O37" s="520"/>
      <c r="P37" s="520"/>
      <c r="Q37" s="521"/>
    </row>
    <row r="38" spans="1:28" ht="55" customHeight="1">
      <c r="A38" s="496" t="str">
        <f>'B02解体工事（担当課確認用）'!A45&amp;""</f>
        <v/>
      </c>
      <c r="B38" s="497"/>
      <c r="C38" s="497"/>
      <c r="D38" s="497"/>
      <c r="E38" s="503"/>
      <c r="F38" s="496" t="str">
        <f>'B02解体工事（担当課確認用）'!F45&amp;""</f>
        <v/>
      </c>
      <c r="G38" s="497"/>
      <c r="H38" s="497"/>
      <c r="I38" s="503"/>
      <c r="J38" s="496" t="str">
        <f>'B02解体工事（担当課確認用）'!K45&amp;""</f>
        <v/>
      </c>
      <c r="K38" s="497"/>
      <c r="L38" s="497"/>
      <c r="M38" s="497"/>
      <c r="N38" s="497"/>
      <c r="O38" s="497"/>
      <c r="P38" s="497"/>
      <c r="Q38" s="503"/>
    </row>
    <row r="39" spans="1:28" ht="55" customHeight="1">
      <c r="A39" s="496" t="str">
        <f>'B02解体工事（担当課確認用）'!A46&amp;""</f>
        <v/>
      </c>
      <c r="B39" s="497"/>
      <c r="C39" s="497"/>
      <c r="D39" s="497"/>
      <c r="E39" s="503"/>
      <c r="F39" s="496" t="str">
        <f>'B02解体工事（担当課確認用）'!F46&amp;""</f>
        <v/>
      </c>
      <c r="G39" s="497"/>
      <c r="H39" s="497"/>
      <c r="I39" s="503"/>
      <c r="J39" s="496" t="str">
        <f>'B02解体工事（担当課確認用）'!K46&amp;""</f>
        <v/>
      </c>
      <c r="K39" s="497"/>
      <c r="L39" s="497"/>
      <c r="M39" s="497"/>
      <c r="N39" s="497"/>
      <c r="O39" s="497"/>
      <c r="P39" s="497"/>
      <c r="Q39" s="503"/>
      <c r="U39" s="10"/>
      <c r="V39" s="10"/>
      <c r="W39" s="10"/>
      <c r="X39" s="10"/>
      <c r="Y39" s="10"/>
      <c r="Z39" s="10"/>
      <c r="AA39" s="10"/>
      <c r="AB39" s="10"/>
    </row>
    <row r="40" spans="1:28" ht="55" customHeight="1">
      <c r="A40" s="496" t="str">
        <f>'B02解体工事（担当課確認用）'!A47&amp;""</f>
        <v/>
      </c>
      <c r="B40" s="497"/>
      <c r="C40" s="497"/>
      <c r="D40" s="497"/>
      <c r="E40" s="503"/>
      <c r="F40" s="496" t="str">
        <f>'B02解体工事（担当課確認用）'!F47&amp;""</f>
        <v/>
      </c>
      <c r="G40" s="497"/>
      <c r="H40" s="497"/>
      <c r="I40" s="503"/>
      <c r="J40" s="496" t="str">
        <f>'B02解体工事（担当課確認用）'!K47&amp;""</f>
        <v/>
      </c>
      <c r="K40" s="497"/>
      <c r="L40" s="497"/>
      <c r="M40" s="497"/>
      <c r="N40" s="497"/>
      <c r="O40" s="497"/>
      <c r="P40" s="497"/>
      <c r="Q40" s="503"/>
      <c r="U40" s="10"/>
      <c r="V40" s="10"/>
      <c r="W40" s="10"/>
      <c r="X40" s="10"/>
      <c r="Y40" s="10"/>
      <c r="Z40" s="10"/>
      <c r="AA40" s="10"/>
      <c r="AB40" s="10"/>
    </row>
    <row r="41" spans="1:28" ht="55" customHeight="1">
      <c r="A41" s="496" t="str">
        <f>'B02解体工事（担当課確認用）'!A48&amp;""</f>
        <v/>
      </c>
      <c r="B41" s="497"/>
      <c r="C41" s="497"/>
      <c r="D41" s="497"/>
      <c r="E41" s="503"/>
      <c r="F41" s="496" t="str">
        <f>'B02解体工事（担当課確認用）'!F48&amp;""</f>
        <v/>
      </c>
      <c r="G41" s="497"/>
      <c r="H41" s="497"/>
      <c r="I41" s="503"/>
      <c r="J41" s="496" t="str">
        <f>'B02解体工事（担当課確認用）'!K48&amp;""</f>
        <v/>
      </c>
      <c r="K41" s="497"/>
      <c r="L41" s="497"/>
      <c r="M41" s="497"/>
      <c r="N41" s="497"/>
      <c r="O41" s="497"/>
      <c r="P41" s="497"/>
      <c r="Q41" s="503"/>
      <c r="U41" s="10"/>
      <c r="V41" s="10"/>
      <c r="W41" s="10"/>
      <c r="X41" s="10"/>
      <c r="Y41" s="10"/>
      <c r="Z41" s="10"/>
      <c r="AA41" s="10"/>
      <c r="AB41" s="10"/>
    </row>
    <row r="42" spans="1:28" ht="55" customHeight="1">
      <c r="A42" s="496" t="str">
        <f>'B02解体工事（担当課確認用）'!A49&amp;""</f>
        <v/>
      </c>
      <c r="B42" s="497"/>
      <c r="C42" s="497"/>
      <c r="D42" s="497"/>
      <c r="E42" s="503"/>
      <c r="F42" s="496" t="str">
        <f>'B02解体工事（担当課確認用）'!F49&amp;""</f>
        <v/>
      </c>
      <c r="G42" s="497"/>
      <c r="H42" s="497"/>
      <c r="I42" s="503"/>
      <c r="J42" s="496" t="str">
        <f>'B02解体工事（担当課確認用）'!K49&amp;""</f>
        <v/>
      </c>
      <c r="K42" s="497"/>
      <c r="L42" s="497"/>
      <c r="M42" s="497"/>
      <c r="N42" s="497"/>
      <c r="O42" s="497"/>
      <c r="P42" s="497"/>
      <c r="Q42" s="503"/>
    </row>
    <row r="43" spans="1:28" ht="55" customHeight="1">
      <c r="A43" s="496" t="str">
        <f>'B02解体工事（担当課確認用）'!A50&amp;""</f>
        <v/>
      </c>
      <c r="B43" s="497"/>
      <c r="C43" s="497"/>
      <c r="D43" s="497"/>
      <c r="E43" s="503"/>
      <c r="F43" s="496" t="str">
        <f>'B02解体工事（担当課確認用）'!F50&amp;""</f>
        <v/>
      </c>
      <c r="G43" s="497"/>
      <c r="H43" s="497"/>
      <c r="I43" s="503"/>
      <c r="J43" s="496" t="str">
        <f>'B02解体工事（担当課確認用）'!K50&amp;""</f>
        <v/>
      </c>
      <c r="K43" s="497"/>
      <c r="L43" s="497"/>
      <c r="M43" s="497"/>
      <c r="N43" s="497"/>
      <c r="O43" s="497"/>
      <c r="P43" s="497"/>
      <c r="Q43" s="503"/>
    </row>
    <row r="44" spans="1:28" ht="55" customHeight="1">
      <c r="A44" s="496" t="str">
        <f>'B02解体工事（担当課確認用）'!A51&amp;""</f>
        <v/>
      </c>
      <c r="B44" s="497"/>
      <c r="C44" s="497"/>
      <c r="D44" s="497"/>
      <c r="E44" s="503"/>
      <c r="F44" s="496" t="str">
        <f>'B02解体工事（担当課確認用）'!F51&amp;""</f>
        <v/>
      </c>
      <c r="G44" s="497"/>
      <c r="H44" s="497"/>
      <c r="I44" s="503"/>
      <c r="J44" s="496" t="str">
        <f>'B02解体工事（担当課確認用）'!K51&amp;""</f>
        <v/>
      </c>
      <c r="K44" s="497"/>
      <c r="L44" s="497"/>
      <c r="M44" s="497"/>
      <c r="N44" s="497"/>
      <c r="O44" s="497"/>
      <c r="P44" s="497"/>
      <c r="Q44" s="503"/>
    </row>
    <row r="45" spans="1:28" ht="55" customHeight="1">
      <c r="A45" s="496" t="str">
        <f>'B02解体工事（担当課確認用）'!A52&amp;""</f>
        <v/>
      </c>
      <c r="B45" s="497"/>
      <c r="C45" s="497"/>
      <c r="D45" s="497"/>
      <c r="E45" s="503"/>
      <c r="F45" s="496" t="str">
        <f>'B02解体工事（担当課確認用）'!F52&amp;""</f>
        <v/>
      </c>
      <c r="G45" s="497"/>
      <c r="H45" s="497"/>
      <c r="I45" s="503"/>
      <c r="J45" s="496" t="str">
        <f>'B02解体工事（担当課確認用）'!K52&amp;""</f>
        <v/>
      </c>
      <c r="K45" s="497"/>
      <c r="L45" s="497"/>
      <c r="M45" s="497"/>
      <c r="N45" s="497"/>
      <c r="O45" s="497"/>
      <c r="P45" s="497"/>
      <c r="Q45" s="503"/>
    </row>
    <row r="46" spans="1:28" ht="55" customHeight="1">
      <c r="A46" s="496" t="str">
        <f>'B02解体工事（担当課確認用）'!A53&amp;""</f>
        <v/>
      </c>
      <c r="B46" s="497"/>
      <c r="C46" s="497"/>
      <c r="D46" s="497"/>
      <c r="E46" s="503"/>
      <c r="F46" s="496" t="str">
        <f>'B02解体工事（担当課確認用）'!F53&amp;""</f>
        <v/>
      </c>
      <c r="G46" s="497"/>
      <c r="H46" s="497"/>
      <c r="I46" s="503"/>
      <c r="J46" s="496" t="str">
        <f>'B02解体工事（担当課確認用）'!K53&amp;""</f>
        <v/>
      </c>
      <c r="K46" s="497"/>
      <c r="L46" s="497"/>
      <c r="M46" s="497"/>
      <c r="N46" s="497"/>
      <c r="O46" s="497"/>
      <c r="P46" s="497"/>
      <c r="Q46" s="503"/>
    </row>
    <row r="47" spans="1:28" ht="55" customHeight="1">
      <c r="A47" s="496" t="str">
        <f>'B02解体工事（担当課確認用）'!A54&amp;""</f>
        <v/>
      </c>
      <c r="B47" s="497"/>
      <c r="C47" s="497"/>
      <c r="D47" s="497"/>
      <c r="E47" s="503"/>
      <c r="F47" s="496" t="str">
        <f>'B02解体工事（担当課確認用）'!F54&amp;""</f>
        <v/>
      </c>
      <c r="G47" s="497"/>
      <c r="H47" s="497"/>
      <c r="I47" s="503"/>
      <c r="J47" s="496" t="str">
        <f>'B02解体工事（担当課確認用）'!K54&amp;""</f>
        <v/>
      </c>
      <c r="K47" s="497"/>
      <c r="L47" s="497"/>
      <c r="M47" s="497"/>
      <c r="N47" s="497"/>
      <c r="O47" s="497"/>
      <c r="P47" s="497"/>
      <c r="Q47" s="503"/>
    </row>
    <row r="48" spans="1:28" ht="55" customHeight="1">
      <c r="A48" s="496" t="str">
        <f>'B02解体工事（担当課確認用）'!A55&amp;""</f>
        <v/>
      </c>
      <c r="B48" s="497"/>
      <c r="C48" s="497"/>
      <c r="D48" s="497"/>
      <c r="E48" s="503"/>
      <c r="F48" s="496" t="str">
        <f>'B02解体工事（担当課確認用）'!F55&amp;""</f>
        <v/>
      </c>
      <c r="G48" s="497"/>
      <c r="H48" s="497"/>
      <c r="I48" s="503"/>
      <c r="J48" s="496" t="str">
        <f>'B02解体工事（担当課確認用）'!K55&amp;""</f>
        <v/>
      </c>
      <c r="K48" s="497"/>
      <c r="L48" s="497"/>
      <c r="M48" s="497"/>
      <c r="N48" s="497"/>
      <c r="O48" s="497"/>
      <c r="P48" s="497"/>
      <c r="Q48" s="503"/>
    </row>
    <row r="49" spans="1:17" ht="15" customHeight="1">
      <c r="A49" s="2" t="s">
        <v>204</v>
      </c>
      <c r="B49" s="469" t="s">
        <v>205</v>
      </c>
      <c r="C49" s="469"/>
      <c r="D49" s="469"/>
      <c r="E49" s="469"/>
      <c r="F49" s="469"/>
      <c r="G49" s="469"/>
      <c r="H49" s="469"/>
      <c r="I49" s="469"/>
      <c r="J49" s="469"/>
      <c r="K49" s="469"/>
      <c r="L49" s="469"/>
      <c r="M49" s="469"/>
      <c r="N49" s="469"/>
      <c r="O49" s="469"/>
      <c r="P49" s="469"/>
      <c r="Q49" s="469"/>
    </row>
  </sheetData>
  <sheetProtection algorithmName="SHA-512" hashValue="6rCL3Ek43/SZLiEj7Xx7zYPwhbsqbJZd638FatTUo8ZkgQS7Vrujt1Hdky4aCOLiFEEuKp2jCMnCmbtCiSmmrw==" saltValue="o68SgAzHci6IvmYQ3O3EDg==" spinCount="100000" sheet="1" formatCells="0" formatRows="0" insertRows="0"/>
  <customSheetViews>
    <customSheetView guid="{1A32DCAA-758B-493F-8647-202013861FA3}" showPageBreaks="1" showGridLines="0" printArea="1" view="pageBreakPreview">
      <selection activeCell="X36" sqref="X36"/>
      <rowBreaks count="1" manualBreakCount="1">
        <brk id="35" max="16383" man="1"/>
      </rowBreaks>
      <pageMargins left="0" right="0" top="0" bottom="0" header="0" footer="0"/>
      <pageSetup paperSize="9" orientation="portrait"/>
      <headerFooter alignWithMargins="0"/>
    </customSheetView>
  </customSheetViews>
  <mergeCells count="122">
    <mergeCell ref="A44:E44"/>
    <mergeCell ref="F44:I44"/>
    <mergeCell ref="J44:Q44"/>
    <mergeCell ref="A45:E45"/>
    <mergeCell ref="F45:I45"/>
    <mergeCell ref="J45:Q45"/>
    <mergeCell ref="A42:E42"/>
    <mergeCell ref="F42:I42"/>
    <mergeCell ref="J42:Q42"/>
    <mergeCell ref="A43:E43"/>
    <mergeCell ref="F43:I43"/>
    <mergeCell ref="J43:Q43"/>
    <mergeCell ref="A48:E48"/>
    <mergeCell ref="F48:I48"/>
    <mergeCell ref="J48:Q48"/>
    <mergeCell ref="A46:E46"/>
    <mergeCell ref="F46:I46"/>
    <mergeCell ref="J46:Q46"/>
    <mergeCell ref="A47:E47"/>
    <mergeCell ref="F47:I47"/>
    <mergeCell ref="J47:Q47"/>
    <mergeCell ref="J40:Q40"/>
    <mergeCell ref="A41:E41"/>
    <mergeCell ref="F41:I41"/>
    <mergeCell ref="J41:Q41"/>
    <mergeCell ref="A38:E38"/>
    <mergeCell ref="F38:I38"/>
    <mergeCell ref="J38:Q38"/>
    <mergeCell ref="A39:E39"/>
    <mergeCell ref="F39:I39"/>
    <mergeCell ref="J39:Q39"/>
    <mergeCell ref="A40:E40"/>
    <mergeCell ref="F40:I40"/>
    <mergeCell ref="B34:G34"/>
    <mergeCell ref="H34:P34"/>
    <mergeCell ref="A36:Q36"/>
    <mergeCell ref="A37:E37"/>
    <mergeCell ref="F37:I37"/>
    <mergeCell ref="J37:Q37"/>
    <mergeCell ref="B29:G29"/>
    <mergeCell ref="H29:P29"/>
    <mergeCell ref="B31:G31"/>
    <mergeCell ref="H31:P31"/>
    <mergeCell ref="B33:G33"/>
    <mergeCell ref="H33:I33"/>
    <mergeCell ref="J33:O33"/>
    <mergeCell ref="B28:G28"/>
    <mergeCell ref="H28:I28"/>
    <mergeCell ref="J28:O28"/>
    <mergeCell ref="O22:Q22"/>
    <mergeCell ref="M23:O23"/>
    <mergeCell ref="C24:E24"/>
    <mergeCell ref="F24:G24"/>
    <mergeCell ref="O24:Q24"/>
    <mergeCell ref="C25:E25"/>
    <mergeCell ref="F25:G25"/>
    <mergeCell ref="O25:Q25"/>
    <mergeCell ref="C22:E23"/>
    <mergeCell ref="F22:G23"/>
    <mergeCell ref="H22:H23"/>
    <mergeCell ref="I22:I23"/>
    <mergeCell ref="J22:J23"/>
    <mergeCell ref="K22:K23"/>
    <mergeCell ref="B19:Q19"/>
    <mergeCell ref="B20:B26"/>
    <mergeCell ref="C20:E21"/>
    <mergeCell ref="F20:G21"/>
    <mergeCell ref="H20:H21"/>
    <mergeCell ref="I20:I21"/>
    <mergeCell ref="J20:J21"/>
    <mergeCell ref="K20:K21"/>
    <mergeCell ref="O20:Q20"/>
    <mergeCell ref="M21:O21"/>
    <mergeCell ref="F26:G26"/>
    <mergeCell ref="O26:Q26"/>
    <mergeCell ref="C8:E8"/>
    <mergeCell ref="F8:G8"/>
    <mergeCell ref="F11:G11"/>
    <mergeCell ref="O11:Q11"/>
    <mergeCell ref="B12:Q12"/>
    <mergeCell ref="B13:B18"/>
    <mergeCell ref="C13:E13"/>
    <mergeCell ref="F13:G13"/>
    <mergeCell ref="O13:Q13"/>
    <mergeCell ref="C14:E14"/>
    <mergeCell ref="F14:G14"/>
    <mergeCell ref="C17:E17"/>
    <mergeCell ref="F17:G17"/>
    <mergeCell ref="O17:Q17"/>
    <mergeCell ref="F18:G18"/>
    <mergeCell ref="O18:Q18"/>
    <mergeCell ref="O14:Q14"/>
    <mergeCell ref="C15:E15"/>
    <mergeCell ref="F15:G15"/>
    <mergeCell ref="O15:Q15"/>
    <mergeCell ref="C16:E16"/>
    <mergeCell ref="F16:G16"/>
    <mergeCell ref="O16:Q16"/>
    <mergeCell ref="Y2:AN3"/>
    <mergeCell ref="B49:Q49"/>
    <mergeCell ref="T4:AB4"/>
    <mergeCell ref="B3:Q3"/>
    <mergeCell ref="B4:E4"/>
    <mergeCell ref="F4:K4"/>
    <mergeCell ref="L4:Q4"/>
    <mergeCell ref="A1:Q2"/>
    <mergeCell ref="O8:Q8"/>
    <mergeCell ref="C9:E9"/>
    <mergeCell ref="F9:G9"/>
    <mergeCell ref="O9:Q9"/>
    <mergeCell ref="S1:W2"/>
    <mergeCell ref="C10:E10"/>
    <mergeCell ref="F10:G10"/>
    <mergeCell ref="O10:Q10"/>
    <mergeCell ref="B5:Q5"/>
    <mergeCell ref="B6:B11"/>
    <mergeCell ref="C6:E6"/>
    <mergeCell ref="F6:G6"/>
    <mergeCell ref="O6:Q6"/>
    <mergeCell ref="C7:E7"/>
    <mergeCell ref="F7:G7"/>
    <mergeCell ref="O7:Q7"/>
  </mergeCells>
  <phoneticPr fontId="3"/>
  <hyperlinks>
    <hyperlink ref="S1:W2" location="入力シート!A1" display="入力シートへ戻る" xr:uid="{00000000-0004-0000-05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rowBreaks count="1" manualBreakCount="1">
    <brk id="3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AN43"/>
  <sheetViews>
    <sheetView showGridLines="0" zoomScaleNormal="100" zoomScaleSheetLayoutView="100" workbookViewId="0">
      <selection sqref="A1:C1"/>
    </sheetView>
  </sheetViews>
  <sheetFormatPr defaultColWidth="4" defaultRowHeight="14"/>
  <cols>
    <col min="1" max="1" width="2.58203125" style="229" customWidth="1"/>
    <col min="2" max="2" width="16.58203125" style="229" customWidth="1"/>
    <col min="3" max="3" width="9.58203125" style="229" customWidth="1"/>
    <col min="4" max="5" width="8.58203125" style="229" customWidth="1"/>
    <col min="6" max="6" width="9.58203125" style="229" customWidth="1"/>
    <col min="7" max="8" width="8.58203125" style="229" customWidth="1"/>
    <col min="9" max="9" width="5.58203125" style="229" customWidth="1"/>
    <col min="10" max="10" width="2.58203125" style="229" customWidth="1"/>
    <col min="11" max="11" width="3.58203125" style="229" customWidth="1"/>
    <col min="12" max="12" width="2.58203125" style="229" customWidth="1"/>
    <col min="13" max="13" width="5.58203125" style="229" customWidth="1"/>
    <col min="14" max="14" width="2.58203125" style="229" customWidth="1"/>
    <col min="15" max="15" width="5.58203125" style="229" customWidth="1"/>
    <col min="16" max="18" width="2.58203125" style="229" customWidth="1"/>
    <col min="19" max="19" width="3.58203125" style="229" customWidth="1"/>
    <col min="20" max="20" width="4.58203125" style="229" customWidth="1"/>
    <col min="21" max="24" width="5.58203125" style="229" customWidth="1"/>
    <col min="25" max="16384" width="4" style="229"/>
  </cols>
  <sheetData>
    <row r="1" spans="1:37" ht="19">
      <c r="A1" s="612"/>
      <c r="B1" s="612"/>
      <c r="C1" s="612"/>
      <c r="D1" s="634" t="s">
        <v>222</v>
      </c>
      <c r="E1" s="634"/>
      <c r="F1" s="634"/>
      <c r="G1" s="634"/>
      <c r="H1" s="634"/>
      <c r="I1" s="634"/>
      <c r="J1" s="634"/>
      <c r="K1" s="634"/>
      <c r="L1" s="634"/>
      <c r="M1" s="634"/>
      <c r="N1" s="635"/>
      <c r="O1" s="635"/>
      <c r="P1" s="635"/>
      <c r="Q1" s="635"/>
      <c r="R1" s="635"/>
      <c r="S1" s="635"/>
      <c r="T1" s="635"/>
      <c r="V1" s="538" t="s">
        <v>111</v>
      </c>
      <c r="W1" s="539"/>
      <c r="X1" s="539"/>
      <c r="Y1" s="539"/>
      <c r="Z1" s="540"/>
      <c r="AA1" s="311"/>
      <c r="AB1" s="311"/>
      <c r="AC1" s="311"/>
      <c r="AD1" s="311"/>
      <c r="AE1" s="311"/>
      <c r="AF1" s="311"/>
      <c r="AG1" s="311"/>
      <c r="AH1" s="311"/>
      <c r="AI1" s="311"/>
      <c r="AJ1" s="311"/>
      <c r="AK1" s="311"/>
    </row>
    <row r="2" spans="1:37" ht="8.15" customHeight="1" thickBot="1">
      <c r="A2" s="215"/>
      <c r="B2" s="636" t="s">
        <v>223</v>
      </c>
      <c r="C2" s="614" t="s">
        <v>224</v>
      </c>
      <c r="D2" s="614"/>
      <c r="E2" s="636" t="s">
        <v>225</v>
      </c>
      <c r="F2" s="636"/>
      <c r="G2" s="636"/>
      <c r="H2" s="636"/>
      <c r="I2" s="636"/>
      <c r="J2" s="636"/>
      <c r="K2" s="636"/>
      <c r="L2" s="636"/>
      <c r="M2" s="636"/>
      <c r="N2" s="636"/>
      <c r="O2" s="636"/>
      <c r="P2" s="636"/>
      <c r="Q2" s="636"/>
      <c r="R2" s="636"/>
      <c r="S2" s="636"/>
      <c r="T2" s="215"/>
      <c r="V2" s="541"/>
      <c r="W2" s="542"/>
      <c r="X2" s="542"/>
      <c r="Y2" s="542"/>
      <c r="Z2" s="543"/>
      <c r="AA2" s="311"/>
      <c r="AB2" s="311"/>
      <c r="AC2" s="311"/>
      <c r="AD2" s="311"/>
      <c r="AE2" s="311"/>
      <c r="AF2" s="311"/>
      <c r="AG2" s="311"/>
      <c r="AH2" s="311"/>
      <c r="AI2" s="311"/>
      <c r="AJ2" s="311"/>
      <c r="AK2" s="311"/>
    </row>
    <row r="3" spans="1:37" ht="8.15" customHeight="1">
      <c r="A3" s="215"/>
      <c r="B3" s="636"/>
      <c r="C3" s="614"/>
      <c r="D3" s="614"/>
      <c r="E3" s="636"/>
      <c r="F3" s="636"/>
      <c r="G3" s="636"/>
      <c r="H3" s="636"/>
      <c r="I3" s="636"/>
      <c r="J3" s="636"/>
      <c r="K3" s="636"/>
      <c r="L3" s="636"/>
      <c r="M3" s="636"/>
      <c r="N3" s="636"/>
      <c r="O3" s="636"/>
      <c r="P3" s="636"/>
      <c r="Q3" s="636"/>
      <c r="R3" s="636"/>
      <c r="S3" s="636"/>
      <c r="T3" s="251"/>
      <c r="V3" s="323"/>
      <c r="W3" s="323"/>
      <c r="X3" s="323"/>
      <c r="Y3" s="323"/>
      <c r="Z3" s="323"/>
      <c r="AA3" s="311"/>
      <c r="AB3" s="311"/>
      <c r="AC3" s="311"/>
      <c r="AD3" s="311"/>
      <c r="AE3" s="311"/>
      <c r="AF3" s="311"/>
      <c r="AG3" s="311"/>
      <c r="AH3" s="311"/>
      <c r="AI3" s="311"/>
      <c r="AJ3" s="311"/>
      <c r="AK3" s="311"/>
    </row>
    <row r="4" spans="1:37">
      <c r="A4" s="633" t="str">
        <f>IFERROR(IF(OR(入力シート!D10="",入力シート!F10="",入力シート!H10=""),"年　　月　　日","令和"&amp;入力シート!D10-2018&amp;"年"&amp;入力シート!F10&amp;"月"&amp;入力シート!H10&amp;"日"),"年　　月　　日")</f>
        <v>年　　月　　日</v>
      </c>
      <c r="B4" s="633"/>
      <c r="C4" s="633"/>
      <c r="D4" s="633"/>
      <c r="E4" s="633"/>
      <c r="F4" s="633"/>
      <c r="G4" s="633"/>
      <c r="H4" s="633"/>
      <c r="I4" s="633"/>
      <c r="J4" s="633"/>
      <c r="K4" s="633"/>
      <c r="L4" s="633"/>
      <c r="M4" s="633"/>
      <c r="N4" s="633"/>
      <c r="O4" s="633"/>
      <c r="P4" s="633"/>
      <c r="Q4" s="633"/>
      <c r="R4" s="633"/>
      <c r="S4" s="633"/>
      <c r="T4" s="633"/>
      <c r="V4" s="381" t="s">
        <v>483</v>
      </c>
      <c r="W4" s="381"/>
      <c r="X4" s="381"/>
      <c r="Y4" s="381"/>
      <c r="Z4" s="381"/>
      <c r="AA4" s="381"/>
      <c r="AB4" s="381"/>
      <c r="AC4" s="381"/>
      <c r="AD4" s="381"/>
      <c r="AE4" s="381"/>
      <c r="AF4" s="381"/>
      <c r="AG4" s="381"/>
      <c r="AH4" s="381"/>
      <c r="AI4" s="381"/>
      <c r="AJ4" s="381"/>
      <c r="AK4" s="381"/>
    </row>
    <row r="5" spans="1:37" ht="15" customHeight="1">
      <c r="A5" s="222"/>
      <c r="B5" s="222"/>
      <c r="C5" s="222"/>
      <c r="D5" s="222"/>
      <c r="E5" s="222"/>
      <c r="F5" s="222"/>
      <c r="G5" s="222"/>
      <c r="H5" s="638" t="str">
        <f>IF(入力シート!C46=入力シート!A16,入力シート!C19,IF(入力シート!C46=入力シート!A20,入力シート!C23,入力シート!C27))</f>
        <v>（例）前橋市表町１－１－１</v>
      </c>
      <c r="I5" s="638"/>
      <c r="J5" s="638"/>
      <c r="K5" s="638"/>
      <c r="L5" s="638"/>
      <c r="M5" s="638"/>
      <c r="N5" s="638"/>
      <c r="O5" s="638"/>
      <c r="P5" s="638"/>
      <c r="Q5" s="638"/>
      <c r="R5" s="638"/>
      <c r="S5" s="638"/>
      <c r="T5" s="638"/>
      <c r="V5" s="381"/>
      <c r="W5" s="381"/>
      <c r="X5" s="381"/>
      <c r="Y5" s="381"/>
      <c r="Z5" s="381"/>
      <c r="AA5" s="381"/>
      <c r="AB5" s="381"/>
      <c r="AC5" s="381"/>
      <c r="AD5" s="381"/>
      <c r="AE5" s="381"/>
      <c r="AF5" s="381"/>
      <c r="AG5" s="381"/>
      <c r="AH5" s="381"/>
      <c r="AI5" s="381"/>
      <c r="AJ5" s="381"/>
      <c r="AK5" s="381"/>
    </row>
    <row r="6" spans="1:37" ht="15" customHeight="1">
      <c r="A6" s="637" t="str">
        <f>"証明者（"&amp;入力シート!B46&amp;"）"</f>
        <v>証明者（代表者）</v>
      </c>
      <c r="B6" s="637"/>
      <c r="C6" s="637"/>
      <c r="D6" s="637"/>
      <c r="E6" s="637"/>
      <c r="F6" s="637"/>
      <c r="G6" s="637"/>
      <c r="H6" s="638" t="str">
        <f>IF(入力シート!C46=入力シート!A16,入力シート!C16,IF(入力シート!C46=入力シート!A20,入力シート!C20,入力シート!C24))</f>
        <v>（例）○○工業株式会社</v>
      </c>
      <c r="I6" s="638"/>
      <c r="J6" s="638"/>
      <c r="K6" s="638"/>
      <c r="L6" s="638"/>
      <c r="M6" s="638"/>
      <c r="N6" s="638"/>
      <c r="O6" s="638"/>
      <c r="P6" s="638"/>
      <c r="Q6" s="638"/>
      <c r="R6" s="638"/>
      <c r="S6" s="638"/>
      <c r="T6" s="638"/>
      <c r="V6" s="381"/>
      <c r="W6" s="381"/>
      <c r="X6" s="381"/>
      <c r="Y6" s="381"/>
      <c r="Z6" s="381"/>
      <c r="AA6" s="381"/>
      <c r="AB6" s="381"/>
      <c r="AC6" s="381"/>
      <c r="AD6" s="381"/>
      <c r="AE6" s="381"/>
      <c r="AF6" s="381"/>
      <c r="AG6" s="381"/>
      <c r="AH6" s="381"/>
      <c r="AI6" s="381"/>
      <c r="AJ6" s="381"/>
      <c r="AK6" s="381"/>
    </row>
    <row r="7" spans="1:37" ht="15" customHeight="1">
      <c r="A7" s="313"/>
      <c r="B7" s="313"/>
      <c r="C7" s="313"/>
      <c r="D7" s="313"/>
      <c r="E7" s="313"/>
      <c r="F7" s="313"/>
      <c r="G7" s="313"/>
      <c r="H7" s="639" t="str">
        <f>IF(入力シート!C46=入力シート!A16,入力シート!C17&amp;入力シート!C18,IF(入力シート!C46=入力シート!A20,入力シート!C21&amp;入力シート!C22,入力シート!C25&amp;入力シート!C26))</f>
        <v>（例）代表取締役（例）前橋　太朗</v>
      </c>
      <c r="I7" s="639"/>
      <c r="J7" s="639"/>
      <c r="K7" s="639"/>
      <c r="L7" s="639"/>
      <c r="M7" s="639"/>
      <c r="N7" s="639"/>
      <c r="O7" s="639"/>
      <c r="P7" s="639"/>
      <c r="Q7" s="639"/>
      <c r="R7" s="639"/>
      <c r="S7" s="639"/>
      <c r="T7" s="639"/>
      <c r="V7" s="306" t="s">
        <v>226</v>
      </c>
      <c r="W7" s="311"/>
      <c r="X7" s="311"/>
      <c r="Y7" s="311"/>
      <c r="Z7" s="311"/>
      <c r="AA7" s="311"/>
      <c r="AB7" s="311"/>
      <c r="AC7" s="311"/>
      <c r="AD7" s="311"/>
      <c r="AE7" s="311"/>
      <c r="AF7" s="312"/>
      <c r="AG7" s="311"/>
      <c r="AH7" s="311"/>
      <c r="AI7" s="311"/>
      <c r="AJ7" s="311"/>
      <c r="AK7" s="311"/>
    </row>
    <row r="8" spans="1:37">
      <c r="A8" s="622" t="s">
        <v>227</v>
      </c>
      <c r="B8" s="622"/>
      <c r="C8" s="622"/>
      <c r="D8" s="622"/>
      <c r="E8" s="622"/>
      <c r="F8" s="622"/>
      <c r="G8" s="622"/>
      <c r="H8" s="622"/>
      <c r="I8" s="622"/>
      <c r="J8" s="622"/>
      <c r="K8" s="622"/>
      <c r="L8" s="622"/>
      <c r="M8" s="622"/>
      <c r="N8" s="622"/>
      <c r="O8" s="622"/>
      <c r="P8" s="622"/>
      <c r="Q8" s="622"/>
      <c r="R8" s="622"/>
      <c r="S8" s="622"/>
      <c r="T8" s="622"/>
      <c r="V8" s="310" t="s">
        <v>228</v>
      </c>
      <c r="W8" s="311"/>
      <c r="X8" s="311"/>
      <c r="Y8" s="311"/>
      <c r="Z8" s="311"/>
      <c r="AA8" s="311"/>
      <c r="AB8" s="311"/>
      <c r="AC8" s="311"/>
      <c r="AD8" s="311"/>
      <c r="AE8" s="311"/>
      <c r="AF8" s="311"/>
      <c r="AG8" s="311"/>
      <c r="AH8" s="311"/>
      <c r="AI8" s="311"/>
      <c r="AJ8" s="311"/>
      <c r="AK8" s="311"/>
    </row>
    <row r="9" spans="1:37">
      <c r="A9" s="616" t="s">
        <v>229</v>
      </c>
      <c r="B9" s="616"/>
      <c r="C9" s="624" t="s">
        <v>230</v>
      </c>
      <c r="D9" s="624"/>
      <c r="E9" s="624"/>
      <c r="F9" s="583" t="s">
        <v>231</v>
      </c>
      <c r="G9" s="625" t="s">
        <v>232</v>
      </c>
      <c r="H9" s="625"/>
      <c r="I9" s="577" t="s">
        <v>233</v>
      </c>
      <c r="J9" s="626"/>
      <c r="K9" s="626"/>
      <c r="L9" s="578"/>
      <c r="M9" s="629" t="s">
        <v>234</v>
      </c>
      <c r="N9" s="630"/>
      <c r="O9" s="611" t="s">
        <v>235</v>
      </c>
      <c r="P9" s="611"/>
      <c r="Q9" s="613" t="str">
        <f>"3"</f>
        <v>3</v>
      </c>
      <c r="R9" s="613"/>
      <c r="S9" s="611" t="s">
        <v>17</v>
      </c>
      <c r="T9" s="615" t="s">
        <v>118</v>
      </c>
      <c r="V9" s="311"/>
      <c r="W9" s="311"/>
      <c r="X9" s="311"/>
      <c r="Y9" s="314"/>
      <c r="Z9" s="314"/>
      <c r="AA9" s="314"/>
      <c r="AB9" s="314"/>
      <c r="AC9" s="314"/>
      <c r="AD9" s="314"/>
      <c r="AE9" s="311"/>
      <c r="AF9" s="311"/>
      <c r="AG9" s="311"/>
      <c r="AH9" s="311"/>
      <c r="AI9" s="311"/>
      <c r="AJ9" s="311"/>
      <c r="AK9" s="311"/>
    </row>
    <row r="10" spans="1:37">
      <c r="A10" s="616"/>
      <c r="B10" s="616"/>
      <c r="C10" s="624"/>
      <c r="D10" s="624"/>
      <c r="E10" s="624"/>
      <c r="F10" s="585"/>
      <c r="G10" s="625"/>
      <c r="H10" s="625"/>
      <c r="I10" s="579"/>
      <c r="J10" s="627"/>
      <c r="K10" s="627"/>
      <c r="L10" s="580"/>
      <c r="M10" s="631"/>
      <c r="N10" s="632"/>
      <c r="O10" s="612"/>
      <c r="P10" s="612"/>
      <c r="Q10" s="614"/>
      <c r="R10" s="614"/>
      <c r="S10" s="612"/>
      <c r="T10" s="603"/>
      <c r="V10" s="306" t="s">
        <v>236</v>
      </c>
      <c r="W10" s="311"/>
      <c r="X10" s="311"/>
      <c r="Y10" s="314"/>
      <c r="Z10" s="314"/>
      <c r="AA10" s="314"/>
      <c r="AB10" s="314"/>
      <c r="AC10" s="314"/>
      <c r="AD10" s="314"/>
      <c r="AE10" s="311"/>
      <c r="AF10" s="311"/>
      <c r="AG10" s="311"/>
      <c r="AH10" s="311"/>
      <c r="AI10" s="311"/>
      <c r="AJ10" s="311"/>
      <c r="AK10" s="311"/>
    </row>
    <row r="11" spans="1:37">
      <c r="A11" s="616" t="s">
        <v>237</v>
      </c>
      <c r="B11" s="616"/>
      <c r="C11" s="617" t="str">
        <f>IF(入力シート!C46=入力シート!A16,入力シート!C16,IF(入力シート!C46=入力シート!A20,入力シート!C20,入力シート!C24))</f>
        <v>（例）○○工業株式会社</v>
      </c>
      <c r="D11" s="617"/>
      <c r="E11" s="617"/>
      <c r="F11" s="617"/>
      <c r="G11" s="617"/>
      <c r="H11" s="617"/>
      <c r="I11" s="579"/>
      <c r="J11" s="627"/>
      <c r="K11" s="627"/>
      <c r="L11" s="580"/>
      <c r="M11" s="618"/>
      <c r="N11" s="619"/>
      <c r="O11" s="612" t="s">
        <v>235</v>
      </c>
      <c r="P11" s="612"/>
      <c r="Q11" s="614"/>
      <c r="R11" s="614"/>
      <c r="S11" s="612" t="s">
        <v>238</v>
      </c>
      <c r="T11" s="603" t="s">
        <v>119</v>
      </c>
      <c r="V11" s="306" t="s">
        <v>239</v>
      </c>
      <c r="W11" s="311"/>
      <c r="X11" s="311"/>
      <c r="Y11" s="311"/>
      <c r="Z11" s="311"/>
      <c r="AA11" s="311"/>
      <c r="AB11" s="311"/>
      <c r="AC11" s="311"/>
      <c r="AD11" s="311"/>
      <c r="AE11" s="311"/>
      <c r="AF11" s="311"/>
      <c r="AG11" s="311"/>
      <c r="AH11" s="311"/>
      <c r="AI11" s="311"/>
      <c r="AJ11" s="311"/>
      <c r="AK11" s="311"/>
    </row>
    <row r="12" spans="1:37">
      <c r="A12" s="616"/>
      <c r="B12" s="616"/>
      <c r="C12" s="617"/>
      <c r="D12" s="617"/>
      <c r="E12" s="617"/>
      <c r="F12" s="617"/>
      <c r="G12" s="617"/>
      <c r="H12" s="617"/>
      <c r="I12" s="581"/>
      <c r="J12" s="628"/>
      <c r="K12" s="628"/>
      <c r="L12" s="582"/>
      <c r="M12" s="620"/>
      <c r="N12" s="621"/>
      <c r="O12" s="622"/>
      <c r="P12" s="622"/>
      <c r="Q12" s="623"/>
      <c r="R12" s="623"/>
      <c r="S12" s="622"/>
      <c r="T12" s="604"/>
      <c r="V12" s="311"/>
      <c r="W12" s="311"/>
      <c r="X12" s="311"/>
      <c r="Y12" s="311"/>
      <c r="Z12" s="315"/>
      <c r="AA12" s="311"/>
      <c r="AB12" s="311"/>
      <c r="AC12" s="311"/>
      <c r="AD12" s="311"/>
      <c r="AE12" s="311"/>
      <c r="AF12" s="311"/>
      <c r="AG12" s="311"/>
      <c r="AH12" s="311"/>
      <c r="AI12" s="311"/>
      <c r="AJ12" s="311"/>
      <c r="AK12" s="311"/>
    </row>
    <row r="13" spans="1:37" ht="16" customHeight="1">
      <c r="A13" s="605" t="s">
        <v>240</v>
      </c>
      <c r="B13" s="606"/>
      <c r="C13" s="316"/>
      <c r="D13" s="607" t="s">
        <v>241</v>
      </c>
      <c r="E13" s="607"/>
      <c r="F13" s="607"/>
      <c r="G13" s="607"/>
      <c r="H13" s="317"/>
      <c r="I13" s="608"/>
      <c r="J13" s="609"/>
      <c r="K13" s="609"/>
      <c r="L13" s="607" t="s">
        <v>242</v>
      </c>
      <c r="M13" s="607"/>
      <c r="N13" s="607"/>
      <c r="O13" s="607"/>
      <c r="P13" s="607"/>
      <c r="Q13" s="607"/>
      <c r="R13" s="607"/>
      <c r="S13" s="609"/>
      <c r="T13" s="610"/>
      <c r="V13" s="311"/>
      <c r="W13" s="306"/>
      <c r="X13" s="311"/>
      <c r="Y13" s="311"/>
      <c r="Z13" s="311"/>
      <c r="AA13" s="311"/>
      <c r="AB13" s="311"/>
      <c r="AC13" s="311"/>
      <c r="AD13" s="311"/>
      <c r="AE13" s="311"/>
      <c r="AF13" s="311"/>
      <c r="AG13" s="311"/>
      <c r="AH13" s="311"/>
      <c r="AI13" s="311"/>
      <c r="AJ13" s="311"/>
      <c r="AK13" s="311"/>
    </row>
    <row r="14" spans="1:37" ht="18" customHeight="1">
      <c r="A14" s="597" t="s">
        <v>243</v>
      </c>
      <c r="B14" s="598"/>
      <c r="C14" s="599" t="s">
        <v>244</v>
      </c>
      <c r="D14" s="600"/>
      <c r="E14" s="600"/>
      <c r="F14" s="600"/>
      <c r="G14" s="600"/>
      <c r="H14" s="601"/>
      <c r="I14" s="602" t="s">
        <v>234</v>
      </c>
      <c r="J14" s="563"/>
      <c r="K14" s="318" t="s">
        <v>16</v>
      </c>
      <c r="L14" s="319" t="str">
        <f>"3"</f>
        <v>3</v>
      </c>
      <c r="M14" s="596" t="s">
        <v>245</v>
      </c>
      <c r="N14" s="596"/>
      <c r="O14" s="563" t="s">
        <v>234</v>
      </c>
      <c r="P14" s="563"/>
      <c r="Q14" s="318" t="s">
        <v>235</v>
      </c>
      <c r="R14" s="319" t="str">
        <f>"2"</f>
        <v>2</v>
      </c>
      <c r="S14" s="318" t="s">
        <v>17</v>
      </c>
      <c r="T14" s="320" t="s">
        <v>119</v>
      </c>
      <c r="V14" s="306"/>
      <c r="W14" s="306" t="s">
        <v>246</v>
      </c>
      <c r="X14" s="311"/>
      <c r="Y14" s="311"/>
      <c r="Z14" s="311"/>
      <c r="AA14" s="311"/>
      <c r="AB14" s="311"/>
      <c r="AC14" s="311"/>
      <c r="AD14" s="311"/>
      <c r="AE14" s="311"/>
      <c r="AF14" s="311"/>
      <c r="AG14" s="311"/>
      <c r="AH14" s="311"/>
      <c r="AI14" s="311"/>
      <c r="AJ14" s="311"/>
      <c r="AK14" s="311"/>
    </row>
    <row r="15" spans="1:37" ht="18" customHeight="1">
      <c r="A15" s="597"/>
      <c r="B15" s="598"/>
      <c r="C15" s="599"/>
      <c r="D15" s="600"/>
      <c r="E15" s="600"/>
      <c r="F15" s="600"/>
      <c r="G15" s="600"/>
      <c r="H15" s="601"/>
      <c r="I15" s="602"/>
      <c r="J15" s="563"/>
      <c r="K15" s="318" t="s">
        <v>16</v>
      </c>
      <c r="L15" s="319"/>
      <c r="M15" s="596" t="s">
        <v>245</v>
      </c>
      <c r="N15" s="596"/>
      <c r="O15" s="563"/>
      <c r="P15" s="563"/>
      <c r="Q15" s="318" t="s">
        <v>235</v>
      </c>
      <c r="R15" s="319"/>
      <c r="S15" s="318" t="s">
        <v>17</v>
      </c>
      <c r="T15" s="320" t="s">
        <v>119</v>
      </c>
      <c r="V15" s="311"/>
      <c r="W15" s="306" t="s">
        <v>247</v>
      </c>
      <c r="X15" s="311"/>
      <c r="Y15" s="311"/>
      <c r="Z15" s="311"/>
      <c r="AA15" s="311"/>
      <c r="AB15" s="311"/>
      <c r="AC15" s="311"/>
      <c r="AD15" s="311"/>
      <c r="AE15" s="311"/>
      <c r="AF15" s="311"/>
      <c r="AG15" s="311"/>
      <c r="AH15" s="311"/>
      <c r="AI15" s="311"/>
      <c r="AJ15" s="311"/>
      <c r="AK15" s="311"/>
    </row>
    <row r="16" spans="1:37" ht="18" customHeight="1">
      <c r="A16" s="597"/>
      <c r="B16" s="598"/>
      <c r="C16" s="599"/>
      <c r="D16" s="600"/>
      <c r="E16" s="600"/>
      <c r="F16" s="600"/>
      <c r="G16" s="600"/>
      <c r="H16" s="601"/>
      <c r="I16" s="602"/>
      <c r="J16" s="563"/>
      <c r="K16" s="318" t="s">
        <v>16</v>
      </c>
      <c r="L16" s="319"/>
      <c r="M16" s="596" t="s">
        <v>245</v>
      </c>
      <c r="N16" s="596"/>
      <c r="O16" s="563"/>
      <c r="P16" s="563"/>
      <c r="Q16" s="318" t="s">
        <v>235</v>
      </c>
      <c r="R16" s="319"/>
      <c r="S16" s="318" t="s">
        <v>17</v>
      </c>
      <c r="T16" s="320" t="s">
        <v>119</v>
      </c>
      <c r="V16" s="311"/>
      <c r="W16" s="306"/>
      <c r="X16" s="311"/>
      <c r="Y16" s="311"/>
      <c r="Z16" s="311"/>
      <c r="AA16" s="311"/>
      <c r="AB16" s="311"/>
      <c r="AC16" s="311"/>
      <c r="AD16" s="311"/>
      <c r="AE16" s="311"/>
      <c r="AF16" s="311"/>
      <c r="AG16" s="311"/>
      <c r="AH16" s="311"/>
      <c r="AI16" s="311"/>
      <c r="AJ16" s="311"/>
      <c r="AK16" s="311"/>
    </row>
    <row r="17" spans="1:37" ht="18" customHeight="1">
      <c r="A17" s="597"/>
      <c r="B17" s="598"/>
      <c r="C17" s="599"/>
      <c r="D17" s="600"/>
      <c r="E17" s="600"/>
      <c r="F17" s="600"/>
      <c r="G17" s="600"/>
      <c r="H17" s="601"/>
      <c r="I17" s="602"/>
      <c r="J17" s="563"/>
      <c r="K17" s="318" t="s">
        <v>16</v>
      </c>
      <c r="L17" s="319"/>
      <c r="M17" s="596" t="s">
        <v>245</v>
      </c>
      <c r="N17" s="596"/>
      <c r="O17" s="563"/>
      <c r="P17" s="563"/>
      <c r="Q17" s="318" t="s">
        <v>235</v>
      </c>
      <c r="R17" s="319"/>
      <c r="S17" s="318" t="s">
        <v>17</v>
      </c>
      <c r="T17" s="320" t="s">
        <v>119</v>
      </c>
      <c r="V17" s="311"/>
      <c r="W17" s="306" t="s">
        <v>248</v>
      </c>
      <c r="X17" s="311"/>
      <c r="Y17" s="311"/>
      <c r="Z17" s="311"/>
      <c r="AA17" s="311"/>
      <c r="AB17" s="311"/>
      <c r="AC17" s="311"/>
      <c r="AD17" s="311"/>
      <c r="AE17" s="311"/>
      <c r="AF17" s="311"/>
      <c r="AG17" s="311"/>
      <c r="AH17" s="311"/>
      <c r="AI17" s="311"/>
      <c r="AJ17" s="311"/>
      <c r="AK17" s="311"/>
    </row>
    <row r="18" spans="1:37" ht="18" customHeight="1">
      <c r="A18" s="597"/>
      <c r="B18" s="598"/>
      <c r="C18" s="599"/>
      <c r="D18" s="600"/>
      <c r="E18" s="600"/>
      <c r="F18" s="600"/>
      <c r="G18" s="600"/>
      <c r="H18" s="601"/>
      <c r="I18" s="602"/>
      <c r="J18" s="563"/>
      <c r="K18" s="318" t="s">
        <v>16</v>
      </c>
      <c r="L18" s="319"/>
      <c r="M18" s="596" t="s">
        <v>245</v>
      </c>
      <c r="N18" s="596"/>
      <c r="O18" s="563"/>
      <c r="P18" s="563"/>
      <c r="Q18" s="318" t="s">
        <v>235</v>
      </c>
      <c r="R18" s="319"/>
      <c r="S18" s="318" t="s">
        <v>17</v>
      </c>
      <c r="T18" s="320" t="s">
        <v>119</v>
      </c>
      <c r="V18" s="311"/>
      <c r="W18" s="306" t="s">
        <v>249</v>
      </c>
      <c r="X18" s="311"/>
      <c r="Y18" s="311"/>
      <c r="Z18" s="311"/>
      <c r="AA18" s="311"/>
      <c r="AB18" s="311"/>
      <c r="AC18" s="311"/>
      <c r="AD18" s="311"/>
      <c r="AE18" s="311"/>
      <c r="AF18" s="311"/>
      <c r="AG18" s="311"/>
      <c r="AH18" s="311"/>
      <c r="AI18" s="311"/>
      <c r="AJ18" s="311"/>
      <c r="AK18" s="311"/>
    </row>
    <row r="19" spans="1:37" ht="18" customHeight="1">
      <c r="A19" s="597"/>
      <c r="B19" s="598"/>
      <c r="C19" s="599"/>
      <c r="D19" s="600"/>
      <c r="E19" s="600"/>
      <c r="F19" s="600"/>
      <c r="G19" s="600"/>
      <c r="H19" s="601"/>
      <c r="I19" s="602"/>
      <c r="J19" s="563"/>
      <c r="K19" s="318" t="s">
        <v>16</v>
      </c>
      <c r="L19" s="319"/>
      <c r="M19" s="596" t="s">
        <v>245</v>
      </c>
      <c r="N19" s="596"/>
      <c r="O19" s="563"/>
      <c r="P19" s="563"/>
      <c r="Q19" s="318" t="s">
        <v>235</v>
      </c>
      <c r="R19" s="319"/>
      <c r="S19" s="318" t="s">
        <v>17</v>
      </c>
      <c r="T19" s="320" t="s">
        <v>119</v>
      </c>
      <c r="V19" s="311"/>
      <c r="W19" s="306" t="s">
        <v>248</v>
      </c>
      <c r="X19" s="311"/>
      <c r="Y19" s="311"/>
      <c r="Z19" s="311"/>
      <c r="AA19" s="311"/>
      <c r="AB19" s="311"/>
      <c r="AC19" s="311"/>
      <c r="AD19" s="311"/>
      <c r="AE19" s="311"/>
      <c r="AF19" s="311"/>
      <c r="AG19" s="311"/>
      <c r="AH19" s="311"/>
      <c r="AI19" s="311"/>
      <c r="AJ19" s="311"/>
      <c r="AK19" s="311"/>
    </row>
    <row r="20" spans="1:37" ht="18" customHeight="1">
      <c r="A20" s="597"/>
      <c r="B20" s="598"/>
      <c r="C20" s="599"/>
      <c r="D20" s="600"/>
      <c r="E20" s="600"/>
      <c r="F20" s="600"/>
      <c r="G20" s="600"/>
      <c r="H20" s="601"/>
      <c r="I20" s="602"/>
      <c r="J20" s="563"/>
      <c r="K20" s="318" t="s">
        <v>16</v>
      </c>
      <c r="L20" s="319"/>
      <c r="M20" s="596" t="s">
        <v>245</v>
      </c>
      <c r="N20" s="596"/>
      <c r="O20" s="563"/>
      <c r="P20" s="563"/>
      <c r="Q20" s="318" t="s">
        <v>235</v>
      </c>
      <c r="R20" s="319"/>
      <c r="S20" s="318" t="s">
        <v>17</v>
      </c>
      <c r="T20" s="320" t="s">
        <v>119</v>
      </c>
      <c r="V20" s="311"/>
      <c r="W20" s="306" t="s">
        <v>249</v>
      </c>
      <c r="X20" s="311"/>
      <c r="Y20" s="311"/>
      <c r="Z20" s="311"/>
      <c r="AA20" s="311"/>
      <c r="AB20" s="311"/>
      <c r="AC20" s="311"/>
      <c r="AD20" s="311"/>
      <c r="AE20" s="311"/>
      <c r="AF20" s="311"/>
      <c r="AG20" s="311"/>
      <c r="AH20" s="311"/>
      <c r="AI20" s="311"/>
      <c r="AJ20" s="311"/>
      <c r="AK20" s="311"/>
    </row>
    <row r="21" spans="1:37" ht="18" customHeight="1">
      <c r="A21" s="597"/>
      <c r="B21" s="598"/>
      <c r="C21" s="599"/>
      <c r="D21" s="600"/>
      <c r="E21" s="600"/>
      <c r="F21" s="600"/>
      <c r="G21" s="600"/>
      <c r="H21" s="601"/>
      <c r="I21" s="602"/>
      <c r="J21" s="563"/>
      <c r="K21" s="318" t="s">
        <v>16</v>
      </c>
      <c r="L21" s="319"/>
      <c r="M21" s="596" t="s">
        <v>245</v>
      </c>
      <c r="N21" s="596"/>
      <c r="O21" s="563"/>
      <c r="P21" s="563"/>
      <c r="Q21" s="318" t="s">
        <v>235</v>
      </c>
      <c r="R21" s="319"/>
      <c r="S21" s="318" t="s">
        <v>17</v>
      </c>
      <c r="T21" s="320" t="s">
        <v>119</v>
      </c>
      <c r="V21" s="311"/>
      <c r="W21" s="306" t="s">
        <v>250</v>
      </c>
      <c r="X21" s="311"/>
      <c r="Y21" s="311"/>
      <c r="Z21" s="311"/>
      <c r="AA21" s="311"/>
      <c r="AB21" s="311"/>
      <c r="AC21" s="311"/>
      <c r="AD21" s="311"/>
      <c r="AE21" s="311"/>
      <c r="AF21" s="311"/>
      <c r="AG21" s="311"/>
      <c r="AH21" s="311"/>
      <c r="AI21" s="311"/>
      <c r="AJ21" s="311"/>
      <c r="AK21" s="311"/>
    </row>
    <row r="22" spans="1:37" ht="18" customHeight="1">
      <c r="A22" s="597"/>
      <c r="B22" s="598"/>
      <c r="C22" s="599"/>
      <c r="D22" s="600"/>
      <c r="E22" s="600"/>
      <c r="F22" s="600"/>
      <c r="G22" s="600"/>
      <c r="H22" s="601"/>
      <c r="I22" s="602"/>
      <c r="J22" s="563"/>
      <c r="K22" s="318" t="s">
        <v>16</v>
      </c>
      <c r="L22" s="319"/>
      <c r="M22" s="596" t="s">
        <v>245</v>
      </c>
      <c r="N22" s="596"/>
      <c r="O22" s="563"/>
      <c r="P22" s="563"/>
      <c r="Q22" s="318" t="s">
        <v>235</v>
      </c>
      <c r="R22" s="319"/>
      <c r="S22" s="318" t="s">
        <v>17</v>
      </c>
      <c r="T22" s="320" t="s">
        <v>119</v>
      </c>
      <c r="V22" s="311"/>
      <c r="W22" s="306" t="s">
        <v>251</v>
      </c>
      <c r="X22" s="311"/>
      <c r="Y22" s="311"/>
      <c r="Z22" s="311"/>
      <c r="AA22" s="311"/>
      <c r="AB22" s="311"/>
      <c r="AC22" s="311"/>
      <c r="AD22" s="311"/>
      <c r="AE22" s="311"/>
      <c r="AF22" s="311"/>
      <c r="AG22" s="311"/>
      <c r="AH22" s="311"/>
      <c r="AI22" s="311"/>
      <c r="AJ22" s="311"/>
      <c r="AK22" s="311"/>
    </row>
    <row r="23" spans="1:37" ht="18" customHeight="1">
      <c r="A23" s="597"/>
      <c r="B23" s="598"/>
      <c r="C23" s="599"/>
      <c r="D23" s="600"/>
      <c r="E23" s="600"/>
      <c r="F23" s="600"/>
      <c r="G23" s="600"/>
      <c r="H23" s="601"/>
      <c r="I23" s="602"/>
      <c r="J23" s="563"/>
      <c r="K23" s="318" t="s">
        <v>16</v>
      </c>
      <c r="L23" s="319"/>
      <c r="M23" s="596" t="s">
        <v>245</v>
      </c>
      <c r="N23" s="596"/>
      <c r="O23" s="563"/>
      <c r="P23" s="563"/>
      <c r="Q23" s="318" t="s">
        <v>235</v>
      </c>
      <c r="R23" s="319"/>
      <c r="S23" s="318" t="s">
        <v>17</v>
      </c>
      <c r="T23" s="320" t="s">
        <v>119</v>
      </c>
      <c r="V23" s="311"/>
      <c r="W23" s="306"/>
      <c r="X23" s="311"/>
      <c r="Y23" s="311"/>
      <c r="Z23" s="311"/>
      <c r="AA23" s="311"/>
      <c r="AB23" s="311"/>
      <c r="AC23" s="311"/>
      <c r="AD23" s="311"/>
      <c r="AE23" s="311"/>
      <c r="AF23" s="311"/>
      <c r="AG23" s="311"/>
      <c r="AH23" s="311"/>
      <c r="AI23" s="311"/>
      <c r="AJ23" s="311"/>
      <c r="AK23" s="311"/>
    </row>
    <row r="24" spans="1:37">
      <c r="A24" s="577" t="s">
        <v>252</v>
      </c>
      <c r="B24" s="578"/>
      <c r="C24" s="583" t="s">
        <v>253</v>
      </c>
      <c r="D24" s="586"/>
      <c r="E24" s="587"/>
      <c r="F24" s="587"/>
      <c r="G24" s="587"/>
      <c r="H24" s="588"/>
      <c r="I24" s="595" t="s">
        <v>254</v>
      </c>
      <c r="J24" s="596"/>
      <c r="K24" s="596"/>
      <c r="L24" s="596" t="s">
        <v>255</v>
      </c>
      <c r="M24" s="596"/>
      <c r="N24" s="563"/>
      <c r="O24" s="563"/>
      <c r="P24" s="563"/>
      <c r="Q24" s="318" t="s">
        <v>235</v>
      </c>
      <c r="R24" s="563"/>
      <c r="S24" s="563"/>
      <c r="T24" s="320" t="s">
        <v>238</v>
      </c>
      <c r="V24" s="306" t="s">
        <v>256</v>
      </c>
      <c r="W24" s="311"/>
      <c r="X24" s="311"/>
      <c r="Y24" s="311"/>
      <c r="Z24" s="311"/>
      <c r="AA24" s="311"/>
      <c r="AB24" s="311"/>
      <c r="AC24" s="311"/>
      <c r="AD24" s="311"/>
      <c r="AE24" s="311"/>
      <c r="AF24" s="311"/>
      <c r="AG24" s="311"/>
      <c r="AH24" s="311"/>
      <c r="AI24" s="311"/>
      <c r="AJ24" s="311"/>
      <c r="AK24" s="311"/>
    </row>
    <row r="25" spans="1:37">
      <c r="A25" s="579"/>
      <c r="B25" s="580"/>
      <c r="C25" s="584"/>
      <c r="D25" s="589"/>
      <c r="E25" s="590"/>
      <c r="F25" s="590"/>
      <c r="G25" s="590"/>
      <c r="H25" s="591"/>
      <c r="I25" s="564" t="s">
        <v>257</v>
      </c>
      <c r="J25" s="565"/>
      <c r="K25" s="565"/>
      <c r="L25" s="565"/>
      <c r="M25" s="566"/>
      <c r="N25" s="570" t="s">
        <v>258</v>
      </c>
      <c r="O25" s="571"/>
      <c r="P25" s="571"/>
      <c r="Q25" s="571"/>
      <c r="R25" s="571"/>
      <c r="S25" s="571"/>
      <c r="T25" s="572"/>
      <c r="V25" s="306"/>
      <c r="W25" s="311"/>
      <c r="X25" s="311"/>
      <c r="Y25" s="311"/>
      <c r="Z25" s="311"/>
      <c r="AA25" s="311"/>
      <c r="AB25" s="311"/>
      <c r="AC25" s="311"/>
      <c r="AD25" s="311"/>
      <c r="AE25" s="311"/>
      <c r="AF25" s="311"/>
      <c r="AG25" s="311"/>
      <c r="AH25" s="311"/>
      <c r="AI25" s="311"/>
      <c r="AJ25" s="311"/>
      <c r="AK25" s="311"/>
    </row>
    <row r="26" spans="1:37">
      <c r="A26" s="581"/>
      <c r="B26" s="582"/>
      <c r="C26" s="585"/>
      <c r="D26" s="592"/>
      <c r="E26" s="593"/>
      <c r="F26" s="593"/>
      <c r="G26" s="593"/>
      <c r="H26" s="594"/>
      <c r="I26" s="567"/>
      <c r="J26" s="568"/>
      <c r="K26" s="568"/>
      <c r="L26" s="568"/>
      <c r="M26" s="569"/>
      <c r="N26" s="573"/>
      <c r="O26" s="574"/>
      <c r="P26" s="574"/>
      <c r="Q26" s="574"/>
      <c r="R26" s="574"/>
      <c r="S26" s="574"/>
      <c r="T26" s="575"/>
      <c r="V26" s="306" t="s">
        <v>259</v>
      </c>
      <c r="W26" s="311"/>
      <c r="X26" s="311"/>
      <c r="Y26" s="311"/>
      <c r="Z26" s="311"/>
      <c r="AA26" s="311"/>
      <c r="AB26" s="311"/>
      <c r="AC26" s="311"/>
      <c r="AD26" s="311"/>
      <c r="AE26" s="311"/>
      <c r="AF26" s="311"/>
      <c r="AG26" s="311"/>
      <c r="AH26" s="311"/>
      <c r="AI26" s="311"/>
      <c r="AJ26" s="311"/>
      <c r="AK26" s="311"/>
    </row>
    <row r="27" spans="1:37" s="327" customFormat="1" ht="11.15" customHeight="1">
      <c r="A27" s="556" t="s">
        <v>260</v>
      </c>
      <c r="B27" s="556"/>
      <c r="C27" s="556"/>
      <c r="D27" s="556"/>
      <c r="E27" s="556"/>
      <c r="F27" s="556"/>
      <c r="G27" s="556"/>
      <c r="H27" s="556"/>
      <c r="I27" s="556"/>
      <c r="J27" s="556"/>
      <c r="K27" s="556"/>
      <c r="L27" s="556"/>
      <c r="M27" s="556"/>
      <c r="N27" s="556"/>
      <c r="O27" s="556"/>
      <c r="P27" s="556"/>
      <c r="Q27" s="556"/>
      <c r="R27" s="556"/>
      <c r="S27" s="556"/>
      <c r="T27" s="556"/>
      <c r="V27" s="576" t="s">
        <v>261</v>
      </c>
      <c r="W27" s="576"/>
      <c r="X27" s="576"/>
      <c r="Y27" s="576"/>
      <c r="Z27" s="576"/>
      <c r="AA27" s="576"/>
      <c r="AB27" s="576"/>
      <c r="AC27" s="576"/>
      <c r="AD27" s="576"/>
      <c r="AE27" s="576"/>
      <c r="AF27" s="576"/>
      <c r="AG27" s="576"/>
      <c r="AH27" s="576"/>
      <c r="AI27" s="576"/>
      <c r="AJ27" s="576"/>
      <c r="AK27" s="576"/>
    </row>
    <row r="28" spans="1:37" s="327" customFormat="1" ht="11.15" customHeight="1">
      <c r="A28" s="328" t="s">
        <v>141</v>
      </c>
      <c r="B28" s="556" t="s">
        <v>262</v>
      </c>
      <c r="C28" s="556"/>
      <c r="D28" s="556"/>
      <c r="E28" s="556"/>
      <c r="F28" s="556"/>
      <c r="G28" s="556"/>
      <c r="H28" s="556"/>
      <c r="I28" s="556"/>
      <c r="J28" s="556"/>
      <c r="K28" s="556"/>
      <c r="L28" s="556"/>
      <c r="M28" s="556"/>
      <c r="N28" s="556"/>
      <c r="O28" s="556"/>
      <c r="P28" s="556"/>
      <c r="Q28" s="556"/>
      <c r="R28" s="556"/>
      <c r="S28" s="556"/>
      <c r="T28" s="556"/>
      <c r="V28" s="576"/>
      <c r="W28" s="576"/>
      <c r="X28" s="576"/>
      <c r="Y28" s="576"/>
      <c r="Z28" s="576"/>
      <c r="AA28" s="576"/>
      <c r="AB28" s="576"/>
      <c r="AC28" s="576"/>
      <c r="AD28" s="576"/>
      <c r="AE28" s="576"/>
      <c r="AF28" s="576"/>
      <c r="AG28" s="576"/>
      <c r="AH28" s="576"/>
      <c r="AI28" s="576"/>
      <c r="AJ28" s="576"/>
      <c r="AK28" s="576"/>
    </row>
    <row r="29" spans="1:37" s="327" customFormat="1" ht="11.15" customHeight="1">
      <c r="A29" s="328" t="s">
        <v>190</v>
      </c>
      <c r="B29" s="556" t="s">
        <v>263</v>
      </c>
      <c r="C29" s="556"/>
      <c r="D29" s="556"/>
      <c r="E29" s="556"/>
      <c r="F29" s="556"/>
      <c r="G29" s="556"/>
      <c r="H29" s="556"/>
      <c r="I29" s="556"/>
      <c r="J29" s="556"/>
      <c r="K29" s="556"/>
      <c r="L29" s="556"/>
      <c r="M29" s="556"/>
      <c r="N29" s="556"/>
      <c r="O29" s="556"/>
      <c r="P29" s="556"/>
      <c r="Q29" s="556"/>
      <c r="R29" s="556"/>
      <c r="S29" s="556"/>
      <c r="T29" s="556"/>
      <c r="V29" s="467" t="s">
        <v>264</v>
      </c>
      <c r="W29" s="467"/>
      <c r="X29" s="467"/>
      <c r="Y29" s="467"/>
      <c r="Z29" s="467"/>
      <c r="AA29" s="467"/>
      <c r="AB29" s="467"/>
      <c r="AC29" s="467"/>
      <c r="AD29" s="467"/>
      <c r="AE29" s="467"/>
      <c r="AF29" s="467"/>
      <c r="AG29" s="467"/>
      <c r="AH29" s="467"/>
      <c r="AI29" s="467"/>
      <c r="AJ29" s="467"/>
      <c r="AK29" s="467"/>
    </row>
    <row r="30" spans="1:37" ht="11.15" customHeight="1">
      <c r="A30" s="557" t="s">
        <v>265</v>
      </c>
      <c r="B30" s="558"/>
      <c r="C30" s="558"/>
      <c r="D30" s="558"/>
      <c r="E30" s="558"/>
      <c r="F30" s="558"/>
      <c r="G30" s="558"/>
      <c r="H30" s="558"/>
      <c r="I30" s="558"/>
      <c r="J30" s="558"/>
      <c r="K30" s="558"/>
      <c r="L30" s="558"/>
      <c r="M30" s="558"/>
      <c r="N30" s="558"/>
      <c r="O30" s="558"/>
      <c r="P30" s="558"/>
      <c r="Q30" s="558"/>
      <c r="R30" s="558"/>
      <c r="S30" s="558"/>
      <c r="T30" s="559"/>
      <c r="V30" s="467"/>
      <c r="W30" s="467"/>
      <c r="X30" s="467"/>
      <c r="Y30" s="467"/>
      <c r="Z30" s="467"/>
      <c r="AA30" s="467"/>
      <c r="AB30" s="467"/>
      <c r="AC30" s="467"/>
      <c r="AD30" s="467"/>
      <c r="AE30" s="467"/>
      <c r="AF30" s="467"/>
      <c r="AG30" s="467"/>
      <c r="AH30" s="467"/>
      <c r="AI30" s="467"/>
      <c r="AJ30" s="467"/>
      <c r="AK30" s="467"/>
    </row>
    <row r="31" spans="1:37" ht="11.15" customHeight="1">
      <c r="A31" s="329" t="s">
        <v>212</v>
      </c>
      <c r="B31" s="330" t="s">
        <v>20</v>
      </c>
      <c r="C31" s="560" t="str">
        <f>入力シート!C11&amp;""</f>
        <v/>
      </c>
      <c r="D31" s="560"/>
      <c r="E31" s="560"/>
      <c r="F31" s="560"/>
      <c r="G31" s="561" t="s">
        <v>214</v>
      </c>
      <c r="H31" s="561"/>
      <c r="I31" s="560" t="str">
        <f>入力シート!C12&amp;""</f>
        <v/>
      </c>
      <c r="J31" s="560"/>
      <c r="K31" s="560"/>
      <c r="L31" s="560"/>
      <c r="M31" s="560"/>
      <c r="N31" s="560"/>
      <c r="O31" s="560"/>
      <c r="P31" s="560"/>
      <c r="Q31" s="560"/>
      <c r="R31" s="560"/>
      <c r="S31" s="560"/>
      <c r="T31" s="562"/>
      <c r="V31" s="307"/>
      <c r="W31" s="311"/>
      <c r="X31" s="311"/>
      <c r="Y31" s="311"/>
      <c r="Z31" s="311"/>
      <c r="AA31" s="311"/>
      <c r="AB31" s="311"/>
      <c r="AC31" s="311"/>
      <c r="AD31" s="311"/>
      <c r="AE31" s="311"/>
      <c r="AF31" s="311"/>
      <c r="AG31" s="311"/>
      <c r="AH31" s="311"/>
      <c r="AI31" s="311"/>
      <c r="AJ31" s="311"/>
      <c r="AK31" s="311"/>
    </row>
    <row r="32" spans="1:37" s="328" customFormat="1" ht="11.15" customHeight="1">
      <c r="A32" s="331" t="s">
        <v>212</v>
      </c>
      <c r="B32" s="332" t="s">
        <v>266</v>
      </c>
      <c r="C32" s="552" t="str">
        <f>入力シート!C13&amp;""</f>
        <v/>
      </c>
      <c r="D32" s="552"/>
      <c r="E32" s="552"/>
      <c r="F32" s="552"/>
      <c r="G32" s="553" t="s">
        <v>214</v>
      </c>
      <c r="H32" s="553"/>
      <c r="I32" s="554" t="str">
        <f>入力シート!C14&amp;""</f>
        <v/>
      </c>
      <c r="J32" s="554"/>
      <c r="K32" s="554"/>
      <c r="L32" s="554"/>
      <c r="M32" s="554"/>
      <c r="N32" s="554"/>
      <c r="O32" s="554"/>
      <c r="P32" s="554"/>
      <c r="Q32" s="554"/>
      <c r="R32" s="554"/>
      <c r="S32" s="554"/>
      <c r="T32" s="555"/>
      <c r="U32" s="333"/>
      <c r="V32" s="334"/>
      <c r="W32" s="335"/>
      <c r="X32" s="335"/>
      <c r="Y32" s="335"/>
      <c r="Z32" s="335"/>
      <c r="AA32" s="335"/>
      <c r="AB32" s="335"/>
      <c r="AC32" s="335"/>
      <c r="AD32" s="336"/>
      <c r="AE32" s="336"/>
      <c r="AF32" s="336"/>
      <c r="AG32" s="336"/>
      <c r="AH32" s="336"/>
      <c r="AI32" s="336"/>
      <c r="AJ32" s="336"/>
      <c r="AK32" s="336"/>
    </row>
    <row r="33" spans="1:40">
      <c r="A33" s="321"/>
      <c r="B33" s="321"/>
      <c r="C33" s="321"/>
      <c r="D33" s="321"/>
      <c r="E33" s="321"/>
      <c r="F33" s="321"/>
      <c r="G33" s="321"/>
      <c r="H33" s="321"/>
      <c r="I33" s="321"/>
      <c r="J33" s="321"/>
      <c r="K33" s="321"/>
      <c r="L33" s="321"/>
      <c r="M33" s="321"/>
      <c r="N33" s="321"/>
      <c r="O33" s="321"/>
      <c r="P33" s="321"/>
      <c r="Q33" s="321"/>
      <c r="R33" s="321"/>
      <c r="S33" s="321"/>
      <c r="T33" s="321"/>
      <c r="U33" s="321"/>
      <c r="V33" s="306" t="s">
        <v>211</v>
      </c>
      <c r="W33" s="322"/>
      <c r="X33" s="322"/>
      <c r="Y33" s="322"/>
      <c r="Z33" s="322"/>
      <c r="AA33" s="322"/>
      <c r="AB33" s="322"/>
      <c r="AC33" s="322"/>
      <c r="AD33" s="311"/>
      <c r="AE33" s="311"/>
      <c r="AF33" s="311"/>
      <c r="AG33" s="311"/>
      <c r="AH33" s="311"/>
      <c r="AI33" s="311"/>
      <c r="AJ33" s="311"/>
      <c r="AK33" s="311"/>
    </row>
    <row r="34" spans="1:40">
      <c r="A34" s="321"/>
      <c r="B34" s="321"/>
      <c r="C34" s="321"/>
      <c r="D34" s="321"/>
      <c r="E34" s="321"/>
      <c r="F34" s="321"/>
      <c r="G34" s="321"/>
      <c r="H34" s="321"/>
      <c r="I34" s="321"/>
      <c r="J34" s="321"/>
      <c r="K34" s="321"/>
      <c r="L34" s="321"/>
      <c r="M34" s="321"/>
      <c r="N34" s="321"/>
      <c r="O34" s="321"/>
      <c r="P34" s="321"/>
      <c r="Q34" s="321"/>
      <c r="R34" s="321"/>
      <c r="S34" s="321"/>
      <c r="T34" s="321"/>
      <c r="U34" s="321"/>
      <c r="V34" s="307" t="s">
        <v>215</v>
      </c>
      <c r="W34" s="322"/>
      <c r="X34" s="322"/>
      <c r="Y34" s="322"/>
      <c r="Z34" s="322"/>
      <c r="AA34" s="322"/>
      <c r="AB34" s="322"/>
      <c r="AC34" s="322"/>
      <c r="AD34" s="311"/>
      <c r="AE34" s="311"/>
      <c r="AF34" s="311"/>
      <c r="AG34" s="311"/>
      <c r="AH34" s="311"/>
      <c r="AI34" s="311"/>
      <c r="AJ34" s="311"/>
      <c r="AK34" s="311"/>
    </row>
    <row r="35" spans="1:40">
      <c r="A35" s="321"/>
      <c r="B35" s="321"/>
      <c r="C35" s="321"/>
      <c r="D35" s="321"/>
      <c r="E35" s="321"/>
      <c r="F35" s="321"/>
      <c r="G35" s="321"/>
      <c r="H35" s="321"/>
      <c r="I35" s="321"/>
      <c r="J35" s="321"/>
      <c r="K35" s="321"/>
      <c r="L35" s="321"/>
      <c r="M35" s="321"/>
      <c r="N35" s="321"/>
      <c r="O35" s="321"/>
      <c r="P35" s="321"/>
      <c r="Q35" s="321"/>
      <c r="R35" s="321"/>
      <c r="S35" s="321"/>
      <c r="T35" s="321"/>
      <c r="U35" s="321"/>
      <c r="V35" s="307" t="s">
        <v>217</v>
      </c>
      <c r="W35" s="322"/>
      <c r="X35" s="322"/>
      <c r="Y35" s="322"/>
      <c r="Z35" s="322"/>
      <c r="AA35" s="322"/>
      <c r="AB35" s="322"/>
      <c r="AC35" s="322"/>
      <c r="AD35" s="311"/>
      <c r="AE35" s="311"/>
      <c r="AF35" s="311"/>
      <c r="AG35" s="311"/>
      <c r="AH35" s="311"/>
      <c r="AI35" s="311"/>
      <c r="AJ35" s="311"/>
      <c r="AK35" s="311"/>
    </row>
    <row r="36" spans="1:40">
      <c r="A36" s="321"/>
      <c r="B36" s="321"/>
      <c r="C36" s="321"/>
      <c r="D36" s="321"/>
      <c r="E36" s="321"/>
      <c r="F36" s="321"/>
      <c r="G36" s="321"/>
      <c r="H36" s="321"/>
      <c r="I36" s="321"/>
      <c r="J36" s="321"/>
      <c r="K36" s="321"/>
      <c r="L36" s="321"/>
      <c r="M36" s="321"/>
      <c r="N36" s="321"/>
      <c r="O36" s="321"/>
      <c r="P36" s="321"/>
      <c r="Q36" s="321"/>
      <c r="R36" s="321"/>
      <c r="S36" s="321"/>
      <c r="T36" s="321"/>
      <c r="U36" s="321"/>
      <c r="V36" s="307" t="s">
        <v>218</v>
      </c>
      <c r="W36" s="322"/>
      <c r="X36" s="322"/>
      <c r="Y36" s="322"/>
      <c r="Z36" s="322"/>
      <c r="AA36" s="322"/>
      <c r="AB36" s="322"/>
      <c r="AC36" s="322"/>
      <c r="AD36" s="311"/>
      <c r="AE36" s="311"/>
      <c r="AF36" s="311"/>
      <c r="AG36" s="311"/>
      <c r="AH36" s="311"/>
      <c r="AI36" s="311"/>
      <c r="AJ36" s="311"/>
      <c r="AK36" s="311"/>
    </row>
    <row r="37" spans="1:40">
      <c r="A37" s="321"/>
      <c r="B37" s="321"/>
      <c r="C37" s="321"/>
      <c r="D37" s="321"/>
      <c r="E37" s="321"/>
      <c r="F37" s="321"/>
      <c r="G37" s="321"/>
      <c r="H37" s="321"/>
      <c r="I37" s="321"/>
      <c r="J37" s="321"/>
      <c r="K37" s="321"/>
      <c r="L37" s="321"/>
      <c r="M37" s="321"/>
      <c r="N37" s="321"/>
      <c r="O37" s="321"/>
      <c r="P37" s="321"/>
      <c r="Q37" s="321"/>
      <c r="R37" s="321"/>
      <c r="S37" s="321"/>
      <c r="T37" s="321"/>
      <c r="U37" s="321"/>
      <c r="V37" s="306" t="s">
        <v>219</v>
      </c>
      <c r="W37" s="322"/>
      <c r="X37" s="322"/>
      <c r="Y37" s="322"/>
      <c r="Z37" s="322"/>
      <c r="AA37" s="322"/>
      <c r="AB37" s="322"/>
      <c r="AC37" s="322"/>
      <c r="AD37" s="311"/>
      <c r="AE37" s="311"/>
      <c r="AF37" s="311"/>
      <c r="AG37" s="311"/>
      <c r="AH37" s="311"/>
      <c r="AI37" s="311"/>
      <c r="AJ37" s="311"/>
      <c r="AK37" s="311"/>
    </row>
    <row r="41" spans="1:40">
      <c r="AG41" s="321"/>
      <c r="AH41" s="321"/>
      <c r="AI41" s="321"/>
      <c r="AJ41" s="321"/>
      <c r="AK41" s="321"/>
      <c r="AL41" s="321"/>
      <c r="AM41" s="321"/>
      <c r="AN41" s="321"/>
    </row>
    <row r="42" spans="1:40">
      <c r="AG42" s="321"/>
      <c r="AH42" s="321"/>
      <c r="AI42" s="321"/>
      <c r="AJ42" s="321"/>
      <c r="AK42" s="321"/>
      <c r="AL42" s="321"/>
      <c r="AM42" s="321"/>
      <c r="AN42" s="321"/>
    </row>
    <row r="43" spans="1:40">
      <c r="AG43" s="321"/>
      <c r="AH43" s="321"/>
      <c r="AI43" s="321"/>
      <c r="AJ43" s="321"/>
      <c r="AK43" s="321"/>
      <c r="AL43" s="321"/>
      <c r="AM43" s="321"/>
      <c r="AN43" s="321"/>
    </row>
  </sheetData>
  <sheetProtection algorithmName="SHA-512" hashValue="+ocJWIHdvea4pU8mxlmplujn7DMJxRPeyT6c7r3HEd7ixgeP3Y5pc2tcNs3zd2TwCLvkuYJIuruG8hLwigvF2g==" saltValue="nOt3wxt4N8Xr8ggmqcd4uw==" spinCount="100000" sheet="1" formatRows="0" insertRows="0"/>
  <mergeCells count="107">
    <mergeCell ref="A4:T4"/>
    <mergeCell ref="A8:T8"/>
    <mergeCell ref="A1:C1"/>
    <mergeCell ref="D1:M1"/>
    <mergeCell ref="N1:T1"/>
    <mergeCell ref="B2:B3"/>
    <mergeCell ref="C2:D3"/>
    <mergeCell ref="E2:S3"/>
    <mergeCell ref="A6:G6"/>
    <mergeCell ref="H6:T6"/>
    <mergeCell ref="H5:T5"/>
    <mergeCell ref="H7:T7"/>
    <mergeCell ref="T11:T12"/>
    <mergeCell ref="A13:B13"/>
    <mergeCell ref="D13:G13"/>
    <mergeCell ref="I13:K13"/>
    <mergeCell ref="L13:R13"/>
    <mergeCell ref="S13:T13"/>
    <mergeCell ref="O9:P10"/>
    <mergeCell ref="Q9:R10"/>
    <mergeCell ref="S9:S10"/>
    <mergeCell ref="T9:T10"/>
    <mergeCell ref="A11:B12"/>
    <mergeCell ref="C11:H12"/>
    <mergeCell ref="M11:N12"/>
    <mergeCell ref="O11:P12"/>
    <mergeCell ref="Q11:R12"/>
    <mergeCell ref="S11:S12"/>
    <mergeCell ref="A9:B10"/>
    <mergeCell ref="C9:E10"/>
    <mergeCell ref="F9:F10"/>
    <mergeCell ref="G9:H10"/>
    <mergeCell ref="I9:L12"/>
    <mergeCell ref="M9:N10"/>
    <mergeCell ref="A14:B14"/>
    <mergeCell ref="C14:H14"/>
    <mergeCell ref="I14:J14"/>
    <mergeCell ref="M14:N14"/>
    <mergeCell ref="O14:P14"/>
    <mergeCell ref="A15:B15"/>
    <mergeCell ref="C15:H15"/>
    <mergeCell ref="I15:J15"/>
    <mergeCell ref="M15:N15"/>
    <mergeCell ref="O15:P15"/>
    <mergeCell ref="A16:B16"/>
    <mergeCell ref="C16:H16"/>
    <mergeCell ref="I16:J16"/>
    <mergeCell ref="M16:N16"/>
    <mergeCell ref="O16:P16"/>
    <mergeCell ref="A17:B17"/>
    <mergeCell ref="C17:H17"/>
    <mergeCell ref="I17:J17"/>
    <mergeCell ref="M17:N17"/>
    <mergeCell ref="O17:P17"/>
    <mergeCell ref="A18:B18"/>
    <mergeCell ref="C18:H18"/>
    <mergeCell ref="I18:J18"/>
    <mergeCell ref="M18:N18"/>
    <mergeCell ref="O18:P18"/>
    <mergeCell ref="A19:B19"/>
    <mergeCell ref="C19:H19"/>
    <mergeCell ref="I19:J19"/>
    <mergeCell ref="M19:N19"/>
    <mergeCell ref="O19:P19"/>
    <mergeCell ref="A20:B20"/>
    <mergeCell ref="C20:H20"/>
    <mergeCell ref="I20:J20"/>
    <mergeCell ref="M20:N20"/>
    <mergeCell ref="O20:P20"/>
    <mergeCell ref="A21:B21"/>
    <mergeCell ref="C21:H21"/>
    <mergeCell ref="I21:J21"/>
    <mergeCell ref="M21:N21"/>
    <mergeCell ref="O21:P21"/>
    <mergeCell ref="C22:H22"/>
    <mergeCell ref="I22:J22"/>
    <mergeCell ref="M22:N22"/>
    <mergeCell ref="O22:P22"/>
    <mergeCell ref="A23:B23"/>
    <mergeCell ref="C23:H23"/>
    <mergeCell ref="I23:J23"/>
    <mergeCell ref="M23:N23"/>
    <mergeCell ref="O23:P23"/>
    <mergeCell ref="V4:AK6"/>
    <mergeCell ref="C32:F32"/>
    <mergeCell ref="G32:H32"/>
    <mergeCell ref="I32:T32"/>
    <mergeCell ref="V1:Z2"/>
    <mergeCell ref="B29:T29"/>
    <mergeCell ref="V29:AK30"/>
    <mergeCell ref="A30:T30"/>
    <mergeCell ref="C31:F31"/>
    <mergeCell ref="G31:H31"/>
    <mergeCell ref="I31:T31"/>
    <mergeCell ref="R24:S24"/>
    <mergeCell ref="I25:M26"/>
    <mergeCell ref="N25:T26"/>
    <mergeCell ref="A27:T27"/>
    <mergeCell ref="V27:AK28"/>
    <mergeCell ref="B28:T28"/>
    <mergeCell ref="A24:B26"/>
    <mergeCell ref="C24:C26"/>
    <mergeCell ref="D24:H26"/>
    <mergeCell ref="I24:K24"/>
    <mergeCell ref="L24:M24"/>
    <mergeCell ref="N24:P24"/>
    <mergeCell ref="A22:B22"/>
  </mergeCells>
  <phoneticPr fontId="3"/>
  <conditionalFormatting sqref="C2 A4 H5:H7 C9 G9 M9 C11 A14:I14 O14 N25">
    <cfRule type="expression" dxfId="37" priority="3">
      <formula>OR(A2="",LEFT(A2,3)="（例）",LEFT(A2,1)="「")</formula>
    </cfRule>
  </conditionalFormatting>
  <conditionalFormatting sqref="N24:S24">
    <cfRule type="expression" dxfId="36" priority="1">
      <formula>N24=""</formula>
    </cfRule>
  </conditionalFormatting>
  <conditionalFormatting sqref="Q9 L14 R14">
    <cfRule type="expression" dxfId="35" priority="2">
      <formula>OR(L9="2",L9="3")</formula>
    </cfRule>
  </conditionalFormatting>
  <conditionalFormatting sqref="Y9:AD10">
    <cfRule type="expression" dxfId="34" priority="4">
      <formula>LEN(Y9)&gt;0</formula>
    </cfRule>
  </conditionalFormatting>
  <hyperlinks>
    <hyperlink ref="V1:Z2" location="入力シート!A1" display="入力シートへ戻る" xr:uid="{00000000-0004-0000-0600-000000000000}"/>
  </hyperlinks>
  <printOptions gridLinesSet="0"/>
  <pageMargins left="0.78740157480314965" right="0.78740157480314965" top="0.78740157480314965" bottom="0.78740157480314965"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I35"/>
  <sheetViews>
    <sheetView showGridLines="0" zoomScaleNormal="100" zoomScaleSheetLayoutView="100" workbookViewId="0">
      <selection sqref="A1:O1"/>
    </sheetView>
  </sheetViews>
  <sheetFormatPr defaultColWidth="4" defaultRowHeight="22" customHeight="1"/>
  <cols>
    <col min="1" max="1" width="15.58203125" style="122" customWidth="1"/>
    <col min="2" max="2" width="1.58203125" style="122" customWidth="1"/>
    <col min="3" max="3" width="5.58203125" style="122" customWidth="1"/>
    <col min="4" max="4" width="2.58203125" style="122" customWidth="1"/>
    <col min="5" max="5" width="5.58203125" style="122" customWidth="1"/>
    <col min="6" max="6" width="2.58203125" style="122" customWidth="1"/>
    <col min="7" max="7" width="5.58203125" style="122" customWidth="1"/>
    <col min="8" max="8" width="9.58203125" style="122" customWidth="1"/>
    <col min="9" max="9" width="1.58203125" style="122" customWidth="1"/>
    <col min="10" max="10" width="5.58203125" style="122" customWidth="1"/>
    <col min="11" max="11" width="2.58203125" style="122" customWidth="1"/>
    <col min="12" max="12" width="5.58203125" style="122" customWidth="1"/>
    <col min="13" max="13" width="2.58203125" style="122" customWidth="1"/>
    <col min="14" max="15" width="5.58203125" style="122" customWidth="1"/>
    <col min="16" max="16384" width="4" style="122"/>
  </cols>
  <sheetData>
    <row r="1" spans="1:32" ht="15" customHeight="1">
      <c r="A1" s="507" t="s">
        <v>267</v>
      </c>
      <c r="B1" s="507"/>
      <c r="C1" s="507"/>
      <c r="D1" s="507"/>
      <c r="E1" s="507"/>
      <c r="F1" s="507"/>
      <c r="G1" s="507"/>
      <c r="H1" s="507"/>
      <c r="I1" s="507"/>
      <c r="J1" s="507"/>
      <c r="K1" s="507"/>
      <c r="L1" s="507"/>
      <c r="M1" s="507"/>
      <c r="N1" s="507"/>
      <c r="O1" s="507"/>
      <c r="Q1" s="538" t="s">
        <v>111</v>
      </c>
      <c r="R1" s="539"/>
      <c r="S1" s="539"/>
      <c r="T1" s="539"/>
      <c r="U1" s="540"/>
      <c r="V1" s="285"/>
      <c r="W1" s="285"/>
    </row>
    <row r="2" spans="1:32" ht="19.5" thickBot="1">
      <c r="A2" s="488" t="s">
        <v>268</v>
      </c>
      <c r="B2" s="488"/>
      <c r="C2" s="488"/>
      <c r="D2" s="488"/>
      <c r="E2" s="488"/>
      <c r="F2" s="488"/>
      <c r="G2" s="488"/>
      <c r="H2" s="488"/>
      <c r="I2" s="488"/>
      <c r="J2" s="488"/>
      <c r="K2" s="488"/>
      <c r="L2" s="488"/>
      <c r="M2" s="488"/>
      <c r="N2" s="488"/>
      <c r="O2" s="488"/>
      <c r="Q2" s="541"/>
      <c r="R2" s="542"/>
      <c r="S2" s="542"/>
      <c r="T2" s="542"/>
      <c r="U2" s="543"/>
      <c r="V2" s="285"/>
      <c r="W2" s="285"/>
    </row>
    <row r="3" spans="1:32" ht="15" customHeight="1">
      <c r="A3" s="650" t="str">
        <f>IFERROR(IF(OR(入力シート!D33="",入力シート!F33="",入力シート!H33=""),"年　　月　　日","令和"&amp;入力シート!D33-2018&amp;"年"&amp;入力シート!F33&amp;"月"&amp;入力シート!H33&amp;"日"),"年　　月　　日")</f>
        <v>年　　月　　日</v>
      </c>
      <c r="B3" s="650"/>
      <c r="C3" s="650"/>
      <c r="D3" s="650"/>
      <c r="E3" s="650"/>
      <c r="F3" s="650"/>
      <c r="G3" s="650"/>
      <c r="H3" s="650"/>
      <c r="I3" s="650"/>
      <c r="J3" s="650"/>
      <c r="K3" s="650"/>
      <c r="L3" s="650"/>
      <c r="M3" s="650"/>
      <c r="N3" s="650"/>
      <c r="O3" s="650"/>
      <c r="Q3" s="285"/>
      <c r="R3" s="285"/>
      <c r="S3" s="285"/>
      <c r="T3" s="285"/>
      <c r="U3" s="285"/>
      <c r="V3" s="285"/>
      <c r="W3" s="285"/>
    </row>
    <row r="4" spans="1:32" ht="15" customHeight="1">
      <c r="A4" s="481" t="str">
        <f>IF(入力シート!C30="前橋市長","（宛先）前橋市長",IF(入力シート!C30="前橋市公営企業管理者","（宛先）前橋市公営企業管理者","「発注者」が未入力です。"))</f>
        <v>「発注者」が未入力です。</v>
      </c>
      <c r="B4" s="481"/>
      <c r="C4" s="481"/>
      <c r="D4" s="481"/>
      <c r="E4" s="481"/>
      <c r="F4" s="481"/>
      <c r="G4" s="481"/>
      <c r="H4" s="481"/>
      <c r="I4" s="481"/>
      <c r="J4" s="481"/>
      <c r="K4" s="481"/>
      <c r="L4" s="481"/>
      <c r="M4" s="481"/>
      <c r="N4" s="481"/>
      <c r="O4" s="481"/>
      <c r="Q4" s="381" t="s">
        <v>483</v>
      </c>
      <c r="R4" s="381"/>
      <c r="S4" s="381"/>
      <c r="T4" s="381"/>
      <c r="U4" s="381"/>
      <c r="V4" s="381"/>
      <c r="W4" s="381"/>
      <c r="X4" s="381"/>
      <c r="Y4" s="381"/>
      <c r="Z4" s="381"/>
      <c r="AA4" s="381"/>
      <c r="AB4" s="381"/>
      <c r="AC4" s="381"/>
      <c r="AD4" s="381"/>
      <c r="AE4" s="381"/>
      <c r="AF4" s="381"/>
    </row>
    <row r="5" spans="1:32" ht="30" customHeight="1">
      <c r="A5" s="459" t="s">
        <v>479</v>
      </c>
      <c r="B5" s="459"/>
      <c r="C5" s="459"/>
      <c r="D5" s="459"/>
      <c r="E5" s="459"/>
      <c r="F5" s="459"/>
      <c r="G5" s="458" t="str">
        <f>IF(入力シート!C15="","「共同企業体名」が未入力です。",入力シート!C15)</f>
        <v>（例）○○・○○○・○○　本庁管内　○○○○○○○○○○○○○○○○○○工事特定建設工事共同企業体</v>
      </c>
      <c r="H5" s="458"/>
      <c r="I5" s="458"/>
      <c r="J5" s="458"/>
      <c r="K5" s="458"/>
      <c r="L5" s="458"/>
      <c r="M5" s="458"/>
      <c r="N5" s="458"/>
      <c r="O5" s="458"/>
      <c r="Q5" s="381"/>
      <c r="R5" s="381"/>
      <c r="S5" s="381"/>
      <c r="T5" s="381"/>
      <c r="U5" s="381"/>
      <c r="V5" s="381"/>
      <c r="W5" s="381"/>
      <c r="X5" s="381"/>
      <c r="Y5" s="381"/>
      <c r="Z5" s="381"/>
      <c r="AA5" s="381"/>
      <c r="AB5" s="381"/>
      <c r="AC5" s="381"/>
      <c r="AD5" s="381"/>
      <c r="AE5" s="381"/>
      <c r="AF5" s="381"/>
    </row>
    <row r="6" spans="1:32" ht="30" customHeight="1">
      <c r="A6" s="2"/>
      <c r="B6" s="2"/>
      <c r="C6" s="2"/>
      <c r="D6" s="2"/>
      <c r="E6" s="2"/>
      <c r="F6" s="2"/>
      <c r="G6" s="651" t="s">
        <v>269</v>
      </c>
      <c r="H6" s="651"/>
      <c r="I6" s="640" t="str">
        <f>IF(入力シート!C46=入力シート!A16,入力シート!C19,IF(入力シート!C46=入力シート!A20,入力シート!C23,入力シート!C27))</f>
        <v>（例）前橋市表町１－１－１</v>
      </c>
      <c r="J6" s="640"/>
      <c r="K6" s="640"/>
      <c r="L6" s="640"/>
      <c r="M6" s="640"/>
      <c r="N6" s="640"/>
      <c r="O6" s="640"/>
      <c r="Q6" s="285"/>
      <c r="R6" s="285"/>
      <c r="S6" s="285"/>
      <c r="T6" s="285"/>
      <c r="U6" s="285"/>
      <c r="V6" s="285"/>
      <c r="W6" s="285"/>
    </row>
    <row r="7" spans="1:32" ht="45.75" customHeight="1">
      <c r="A7" s="460" t="str">
        <f>入力シート!B46</f>
        <v>代表者</v>
      </c>
      <c r="B7" s="460"/>
      <c r="C7" s="460"/>
      <c r="D7" s="460"/>
      <c r="E7" s="460"/>
      <c r="F7" s="460"/>
      <c r="G7" s="651" t="s">
        <v>136</v>
      </c>
      <c r="H7" s="651"/>
      <c r="I7" s="458" t="str">
        <f>IF(入力シート!C46=入力シート!A16,入力シート!C16,IF(入力シート!C46=入力シート!A20,入力シート!C20,入力シート!C24))</f>
        <v>（例）○○工業株式会社</v>
      </c>
      <c r="J7" s="458"/>
      <c r="K7" s="458"/>
      <c r="L7" s="458"/>
      <c r="M7" s="458"/>
      <c r="N7" s="458"/>
      <c r="O7" s="458"/>
      <c r="Q7" s="285"/>
      <c r="R7" s="285"/>
      <c r="S7" s="285"/>
      <c r="T7" s="289"/>
      <c r="U7" s="289"/>
      <c r="V7" s="289"/>
      <c r="W7" s="289"/>
      <c r="X7" s="193"/>
      <c r="Y7" s="193"/>
    </row>
    <row r="8" spans="1:32" ht="13" customHeight="1">
      <c r="G8" s="653" t="s">
        <v>137</v>
      </c>
      <c r="H8" s="653"/>
      <c r="I8" s="482" t="str">
        <f>IF(入力シート!C46=入力シート!A16,入力シート!C17&amp;入力シート!C18,IF(入力シート!C46=入力シート!A20,入力シート!C21&amp;入力シート!C22,入力シート!C25&amp;入力シート!C26))</f>
        <v>（例）代表取締役（例）前橋　太朗</v>
      </c>
      <c r="J8" s="482"/>
      <c r="K8" s="482"/>
      <c r="L8" s="482"/>
      <c r="M8" s="482"/>
      <c r="N8" s="482"/>
      <c r="O8" s="482"/>
      <c r="Q8" s="285"/>
      <c r="R8" s="285"/>
      <c r="S8" s="285"/>
      <c r="T8" s="285"/>
      <c r="U8" s="285"/>
      <c r="V8" s="285"/>
      <c r="W8" s="285"/>
    </row>
    <row r="9" spans="1:32" ht="13" customHeight="1">
      <c r="B9" s="194"/>
      <c r="C9" s="194"/>
      <c r="I9" s="482"/>
      <c r="J9" s="482"/>
      <c r="K9" s="482"/>
      <c r="L9" s="482"/>
      <c r="M9" s="482"/>
      <c r="N9" s="482"/>
      <c r="O9" s="482"/>
      <c r="Q9" s="285"/>
      <c r="R9" s="285"/>
      <c r="S9" s="285"/>
      <c r="T9" s="285"/>
      <c r="U9" s="285"/>
      <c r="V9" s="285"/>
      <c r="W9" s="285"/>
    </row>
    <row r="10" spans="1:32" ht="30" customHeight="1">
      <c r="A10" s="649" t="s">
        <v>270</v>
      </c>
      <c r="B10" s="649"/>
      <c r="C10" s="649"/>
      <c r="D10" s="649"/>
      <c r="E10" s="649"/>
      <c r="F10" s="649"/>
      <c r="G10" s="649"/>
      <c r="H10" s="649"/>
      <c r="I10" s="649"/>
      <c r="J10" s="649"/>
      <c r="K10" s="649"/>
      <c r="L10" s="649"/>
      <c r="M10" s="649"/>
      <c r="N10" s="649"/>
      <c r="O10" s="649"/>
      <c r="Q10" s="285"/>
      <c r="R10" s="285"/>
      <c r="S10" s="285"/>
      <c r="T10" s="285"/>
      <c r="U10" s="285"/>
      <c r="V10" s="285"/>
      <c r="W10" s="285"/>
    </row>
    <row r="11" spans="1:32" ht="12"/>
    <row r="12" spans="1:32" ht="24" customHeight="1">
      <c r="A12" s="195" t="s">
        <v>36</v>
      </c>
      <c r="B12" s="510" t="str">
        <f>IF(入力シート!C31="","「件名」が未入力です。",入力シート!C31)</f>
        <v>（例）本庁管内○○工事</v>
      </c>
      <c r="C12" s="511"/>
      <c r="D12" s="511"/>
      <c r="E12" s="511"/>
      <c r="F12" s="511"/>
      <c r="G12" s="511"/>
      <c r="H12" s="511"/>
      <c r="I12" s="511"/>
      <c r="J12" s="511"/>
      <c r="K12" s="511"/>
      <c r="L12" s="511"/>
      <c r="M12" s="511"/>
      <c r="N12" s="511"/>
      <c r="O12" s="512"/>
    </row>
    <row r="13" spans="1:32" ht="24" customHeight="1">
      <c r="A13" s="195" t="s">
        <v>271</v>
      </c>
      <c r="B13" s="510" t="str">
        <f>IF(入力シート!C32="","「工事箇所」が未入力です。",入力シート!C32)</f>
        <v>（例）前橋市表町２－２－２</v>
      </c>
      <c r="C13" s="511"/>
      <c r="D13" s="511"/>
      <c r="E13" s="511"/>
      <c r="F13" s="511"/>
      <c r="G13" s="511"/>
      <c r="H13" s="511"/>
      <c r="I13" s="511"/>
      <c r="J13" s="511"/>
      <c r="K13" s="511"/>
      <c r="L13" s="511"/>
      <c r="M13" s="511"/>
      <c r="N13" s="511"/>
      <c r="O13" s="512"/>
    </row>
    <row r="14" spans="1:32" ht="24" customHeight="1">
      <c r="A14" s="195" t="s">
        <v>272</v>
      </c>
      <c r="B14" s="655" t="str">
        <f>IFERROR(IF(OR(入力シート!D34="",入力シート!F34="",入力シート!H34=""),"「着工日」が未入力です。","令和"&amp;入力シート!D34-2018&amp;"年"&amp;入力シート!F34&amp;"月"&amp;入力シート!H34&amp;"日"),"「着工日」が未入力です。")</f>
        <v>「着工日」が未入力です。</v>
      </c>
      <c r="C14" s="654"/>
      <c r="D14" s="654"/>
      <c r="E14" s="654"/>
      <c r="F14" s="654"/>
      <c r="G14" s="654"/>
      <c r="H14" s="119" t="s">
        <v>118</v>
      </c>
      <c r="I14" s="654" t="str">
        <f>IFERROR(IF(OR(入力シート!D35="",入力シート!F35="",入力シート!H35=""),"「完成予定日」が未入力です。","令和"&amp;入力シート!D35-2018&amp;"年"&amp;入力シート!F35&amp;"月"&amp;入力シート!H35&amp;"日"),"「完成予定日」が未入力です。")</f>
        <v>「完成予定日」が未入力です。</v>
      </c>
      <c r="J14" s="654"/>
      <c r="K14" s="654"/>
      <c r="L14" s="654"/>
      <c r="M14" s="654"/>
      <c r="N14" s="654"/>
      <c r="O14" s="120" t="s">
        <v>119</v>
      </c>
    </row>
    <row r="15" spans="1:32" ht="24" customHeight="1">
      <c r="A15" s="195" t="s">
        <v>273</v>
      </c>
      <c r="B15" s="646" t="s">
        <v>192</v>
      </c>
      <c r="C15" s="647"/>
      <c r="D15" s="647"/>
      <c r="E15" s="647"/>
      <c r="F15" s="647"/>
      <c r="G15" s="645" t="str">
        <f>IF(入力シート!C36="","「契約金額（税抜）」が未入力です。",入力シート!C37)</f>
        <v>「契約金額（税抜）」が未入力です。</v>
      </c>
      <c r="H15" s="645"/>
      <c r="I15" s="645"/>
      <c r="J15" s="645"/>
      <c r="K15" s="483" t="s">
        <v>115</v>
      </c>
      <c r="L15" s="483"/>
      <c r="M15" s="483"/>
      <c r="N15" s="483"/>
      <c r="O15" s="504"/>
    </row>
    <row r="16" spans="1:32" ht="24" customHeight="1">
      <c r="A16" s="195" t="s">
        <v>97</v>
      </c>
      <c r="B16" s="510"/>
      <c r="C16" s="511"/>
      <c r="D16" s="511"/>
      <c r="E16" s="511"/>
      <c r="F16" s="511"/>
      <c r="G16" s="511"/>
      <c r="H16" s="511"/>
      <c r="I16" s="511"/>
      <c r="J16" s="511"/>
      <c r="K16" s="511"/>
      <c r="L16" s="511"/>
      <c r="M16" s="511"/>
      <c r="N16" s="511"/>
      <c r="O16" s="512"/>
    </row>
    <row r="17" spans="1:35" ht="12"/>
    <row r="18" spans="1:35" ht="12">
      <c r="A18" s="507" t="s">
        <v>274</v>
      </c>
      <c r="B18" s="507"/>
      <c r="C18" s="507"/>
      <c r="D18" s="507"/>
      <c r="E18" s="507"/>
      <c r="F18" s="507"/>
      <c r="G18" s="507"/>
      <c r="H18" s="507"/>
      <c r="I18" s="507"/>
      <c r="J18" s="507"/>
      <c r="K18" s="507"/>
      <c r="L18" s="507"/>
      <c r="M18" s="507"/>
      <c r="N18" s="507"/>
      <c r="O18" s="507"/>
    </row>
    <row r="19" spans="1:35" ht="12"/>
    <row r="20" spans="1:35" s="196" customFormat="1" ht="24" customHeight="1">
      <c r="A20" s="652" t="s">
        <v>275</v>
      </c>
      <c r="B20" s="652" t="s">
        <v>276</v>
      </c>
      <c r="C20" s="652"/>
      <c r="D20" s="652"/>
      <c r="E20" s="652"/>
      <c r="F20" s="652"/>
      <c r="G20" s="648"/>
      <c r="H20" s="648"/>
      <c r="I20" s="648"/>
      <c r="J20" s="648"/>
      <c r="K20" s="648"/>
      <c r="L20" s="648"/>
      <c r="M20" s="648"/>
      <c r="N20" s="648"/>
      <c r="O20" s="648"/>
    </row>
    <row r="21" spans="1:35" s="196" customFormat="1" ht="24" customHeight="1">
      <c r="A21" s="652"/>
      <c r="B21" s="652" t="s">
        <v>277</v>
      </c>
      <c r="C21" s="652"/>
      <c r="D21" s="652"/>
      <c r="E21" s="652"/>
      <c r="F21" s="652"/>
      <c r="G21" s="648"/>
      <c r="H21" s="648"/>
      <c r="I21" s="648"/>
      <c r="J21" s="648"/>
      <c r="K21" s="648"/>
      <c r="L21" s="648"/>
      <c r="M21" s="648"/>
      <c r="N21" s="648"/>
      <c r="O21" s="648"/>
    </row>
    <row r="22" spans="1:35" s="196" customFormat="1" ht="24" customHeight="1">
      <c r="A22" s="652" t="s">
        <v>36</v>
      </c>
      <c r="B22" s="641" t="s">
        <v>278</v>
      </c>
      <c r="C22" s="641"/>
      <c r="D22" s="641"/>
      <c r="E22" s="641"/>
      <c r="F22" s="642"/>
      <c r="G22" s="643" t="s">
        <v>279</v>
      </c>
      <c r="H22" s="644"/>
      <c r="I22" s="644"/>
      <c r="J22" s="644"/>
      <c r="K22" s="644"/>
      <c r="L22" s="644"/>
      <c r="M22" s="644"/>
      <c r="N22" s="644"/>
      <c r="O22" s="644"/>
    </row>
    <row r="23" spans="1:35" s="196" customFormat="1" ht="24" customHeight="1">
      <c r="A23" s="652"/>
      <c r="B23" s="656" t="s">
        <v>280</v>
      </c>
      <c r="C23" s="656"/>
      <c r="D23" s="656"/>
      <c r="E23" s="656"/>
      <c r="F23" s="656"/>
      <c r="G23" s="656"/>
      <c r="H23" s="656"/>
      <c r="I23" s="656"/>
      <c r="J23" s="656"/>
      <c r="K23" s="656"/>
      <c r="L23" s="656"/>
      <c r="M23" s="656"/>
      <c r="N23" s="656"/>
      <c r="O23" s="656"/>
    </row>
    <row r="24" spans="1:35" s="196" customFormat="1" ht="26.15" customHeight="1">
      <c r="A24" s="197" t="s">
        <v>271</v>
      </c>
      <c r="B24" s="648"/>
      <c r="C24" s="648"/>
      <c r="D24" s="648"/>
      <c r="E24" s="648"/>
      <c r="F24" s="648"/>
      <c r="G24" s="648"/>
      <c r="H24" s="648"/>
      <c r="I24" s="648"/>
      <c r="J24" s="648"/>
      <c r="K24" s="648"/>
      <c r="L24" s="648"/>
      <c r="M24" s="648"/>
      <c r="N24" s="648"/>
      <c r="O24" s="648"/>
    </row>
    <row r="25" spans="1:35" s="196" customFormat="1" ht="26.15" customHeight="1">
      <c r="A25" s="197" t="s">
        <v>272</v>
      </c>
      <c r="B25" s="648"/>
      <c r="C25" s="648"/>
      <c r="D25" s="648"/>
      <c r="E25" s="648"/>
      <c r="F25" s="648"/>
      <c r="G25" s="648"/>
      <c r="H25" s="648"/>
      <c r="I25" s="648"/>
      <c r="J25" s="648"/>
      <c r="K25" s="648"/>
      <c r="L25" s="648"/>
      <c r="M25" s="648"/>
      <c r="N25" s="648"/>
      <c r="O25" s="648"/>
    </row>
    <row r="26" spans="1:35" s="196" customFormat="1" ht="24" customHeight="1">
      <c r="A26" s="197" t="s">
        <v>273</v>
      </c>
      <c r="B26" s="646" t="s">
        <v>192</v>
      </c>
      <c r="C26" s="647"/>
      <c r="D26" s="647"/>
      <c r="E26" s="647"/>
      <c r="F26" s="647"/>
      <c r="G26" s="645"/>
      <c r="H26" s="645"/>
      <c r="I26" s="645"/>
      <c r="J26" s="645"/>
      <c r="K26" s="483" t="s">
        <v>115</v>
      </c>
      <c r="L26" s="483"/>
      <c r="M26" s="483"/>
      <c r="N26" s="483"/>
      <c r="O26" s="504"/>
    </row>
    <row r="27" spans="1:35" s="196" customFormat="1" ht="24" customHeight="1">
      <c r="A27" s="197" t="s">
        <v>97</v>
      </c>
      <c r="B27" s="648"/>
      <c r="C27" s="648"/>
      <c r="D27" s="648"/>
      <c r="E27" s="648"/>
      <c r="F27" s="648"/>
      <c r="G27" s="648"/>
      <c r="H27" s="648"/>
      <c r="I27" s="648"/>
      <c r="J27" s="648"/>
      <c r="K27" s="648"/>
      <c r="L27" s="648"/>
      <c r="M27" s="648"/>
      <c r="N27" s="648"/>
      <c r="O27" s="648"/>
    </row>
    <row r="28" spans="1:35" s="196" customFormat="1" ht="24" customHeight="1">
      <c r="A28" s="197" t="s">
        <v>281</v>
      </c>
      <c r="B28" s="648"/>
      <c r="C28" s="648"/>
      <c r="D28" s="648"/>
      <c r="E28" s="648"/>
      <c r="F28" s="648"/>
      <c r="G28" s="648"/>
      <c r="H28" s="648"/>
      <c r="I28" s="648"/>
      <c r="J28" s="648"/>
      <c r="K28" s="648"/>
      <c r="L28" s="648"/>
      <c r="M28" s="648"/>
      <c r="N28" s="648"/>
      <c r="O28" s="648"/>
      <c r="Q28" s="306" t="s">
        <v>282</v>
      </c>
    </row>
    <row r="29" spans="1:35" ht="12">
      <c r="AB29" s="192"/>
      <c r="AC29" s="192"/>
      <c r="AD29" s="192"/>
      <c r="AE29" s="192"/>
      <c r="AF29" s="192"/>
      <c r="AG29" s="192"/>
      <c r="AH29" s="192"/>
      <c r="AI29" s="192"/>
    </row>
    <row r="30" spans="1:35" ht="20.149999999999999" customHeight="1">
      <c r="A30" s="468" t="s">
        <v>210</v>
      </c>
      <c r="B30" s="469"/>
      <c r="C30" s="469"/>
      <c r="D30" s="469"/>
      <c r="E30" s="469"/>
      <c r="F30" s="469"/>
      <c r="G30" s="469"/>
      <c r="H30" s="469"/>
      <c r="I30" s="469"/>
      <c r="J30" s="469"/>
      <c r="K30" s="469"/>
      <c r="L30" s="469"/>
      <c r="M30" s="469"/>
      <c r="N30" s="469"/>
      <c r="O30" s="505"/>
      <c r="Q30" s="306" t="s">
        <v>211</v>
      </c>
      <c r="AB30" s="192"/>
      <c r="AC30" s="192"/>
      <c r="AD30" s="192"/>
      <c r="AE30" s="192"/>
      <c r="AF30" s="192"/>
      <c r="AG30" s="192"/>
      <c r="AH30" s="192"/>
      <c r="AI30" s="192"/>
    </row>
    <row r="31" spans="1:35" ht="20.149999999999999" customHeight="1">
      <c r="A31" s="198" t="s">
        <v>283</v>
      </c>
      <c r="B31" s="2"/>
      <c r="C31" s="481" t="str">
        <f>入力シート!C11&amp;""</f>
        <v/>
      </c>
      <c r="D31" s="481"/>
      <c r="E31" s="481"/>
      <c r="F31" s="481"/>
      <c r="G31" s="481"/>
      <c r="H31" s="530" t="s">
        <v>214</v>
      </c>
      <c r="I31" s="530"/>
      <c r="J31" s="481" t="str">
        <f>入力シート!C12&amp;""</f>
        <v/>
      </c>
      <c r="K31" s="481"/>
      <c r="L31" s="481"/>
      <c r="M31" s="481"/>
      <c r="N31" s="481"/>
      <c r="O31" s="536"/>
      <c r="Q31" s="307" t="s">
        <v>215</v>
      </c>
      <c r="AB31" s="192"/>
      <c r="AC31" s="192"/>
      <c r="AD31" s="192"/>
      <c r="AE31" s="192"/>
      <c r="AF31" s="192"/>
      <c r="AG31" s="192"/>
      <c r="AH31" s="192"/>
      <c r="AI31" s="192"/>
    </row>
    <row r="32" spans="1:35" ht="20.149999999999999" customHeight="1">
      <c r="A32" s="199" t="s">
        <v>284</v>
      </c>
      <c r="B32" s="200"/>
      <c r="C32" s="528" t="str">
        <f>入力シート!C13&amp;""</f>
        <v/>
      </c>
      <c r="D32" s="528"/>
      <c r="E32" s="528"/>
      <c r="F32" s="528"/>
      <c r="G32" s="528"/>
      <c r="H32" s="531" t="s">
        <v>214</v>
      </c>
      <c r="I32" s="531"/>
      <c r="J32" s="528" t="str">
        <f>入力シート!C14&amp;""</f>
        <v/>
      </c>
      <c r="K32" s="528"/>
      <c r="L32" s="528"/>
      <c r="M32" s="528"/>
      <c r="N32" s="528"/>
      <c r="O32" s="535"/>
      <c r="Q32" s="307" t="s">
        <v>217</v>
      </c>
    </row>
    <row r="33" spans="1:17" ht="14">
      <c r="A33" s="469" t="s">
        <v>285</v>
      </c>
      <c r="B33" s="469"/>
      <c r="C33" s="469"/>
      <c r="D33" s="469"/>
      <c r="E33" s="469"/>
      <c r="F33" s="469"/>
      <c r="G33" s="469"/>
      <c r="H33" s="469"/>
      <c r="I33" s="469"/>
      <c r="J33" s="469"/>
      <c r="K33" s="469"/>
      <c r="L33" s="469"/>
      <c r="M33" s="469"/>
      <c r="N33" s="469"/>
      <c r="O33" s="469"/>
      <c r="Q33" s="307" t="s">
        <v>218</v>
      </c>
    </row>
    <row r="34" spans="1:17" ht="14">
      <c r="A34" s="507" t="s">
        <v>286</v>
      </c>
      <c r="B34" s="507"/>
      <c r="C34" s="507"/>
      <c r="D34" s="507"/>
      <c r="E34" s="507"/>
      <c r="F34" s="507"/>
      <c r="G34" s="507"/>
      <c r="H34" s="507"/>
      <c r="I34" s="507"/>
      <c r="J34" s="507"/>
      <c r="K34" s="507"/>
      <c r="L34" s="507"/>
      <c r="M34" s="507"/>
      <c r="N34" s="507"/>
      <c r="O34" s="507"/>
      <c r="Q34" s="306" t="s">
        <v>219</v>
      </c>
    </row>
    <row r="35" spans="1:17" ht="12">
      <c r="Q35" s="2"/>
    </row>
  </sheetData>
  <sheetProtection algorithmName="SHA-512" hashValue="gOaK0CLfeebYf0aIWX1/cTYUfbZiTFYRlptD5wd0LDajaES8TEWujyvn51/+O4UepGgl1wzIByZb0gmEUnq05A==" saltValue="0gu2kbqPxWtC4/+PUDacgQ==" spinCount="100000" sheet="1" formatCells="0" formatRows="0" insertRows="0"/>
  <customSheetViews>
    <customSheetView guid="{1A32DCAA-758B-493F-8647-202013861FA3}" showPageBreaks="1" showGridLines="0" printArea="1" view="pageBreakPreview">
      <selection activeCell="J5" sqref="J5:O5"/>
      <pageMargins left="0" right="0" top="0" bottom="0" header="0" footer="0"/>
      <pageSetup paperSize="9" orientation="portrait"/>
      <headerFooter alignWithMargins="0"/>
    </customSheetView>
  </customSheetViews>
  <mergeCells count="50">
    <mergeCell ref="A34:O34"/>
    <mergeCell ref="A33:O33"/>
    <mergeCell ref="B13:O13"/>
    <mergeCell ref="A18:O18"/>
    <mergeCell ref="I14:N14"/>
    <mergeCell ref="B14:G14"/>
    <mergeCell ref="B15:F15"/>
    <mergeCell ref="G15:J15"/>
    <mergeCell ref="K15:O15"/>
    <mergeCell ref="B16:O16"/>
    <mergeCell ref="J32:O32"/>
    <mergeCell ref="B24:O24"/>
    <mergeCell ref="G20:O20"/>
    <mergeCell ref="G21:O21"/>
    <mergeCell ref="B23:O23"/>
    <mergeCell ref="B21:F21"/>
    <mergeCell ref="Q1:U2"/>
    <mergeCell ref="B25:O25"/>
    <mergeCell ref="B27:O27"/>
    <mergeCell ref="B28:O28"/>
    <mergeCell ref="B12:O12"/>
    <mergeCell ref="A10:O10"/>
    <mergeCell ref="A1:O1"/>
    <mergeCell ref="A2:O2"/>
    <mergeCell ref="A3:O3"/>
    <mergeCell ref="A4:O4"/>
    <mergeCell ref="G6:H6"/>
    <mergeCell ref="B20:F20"/>
    <mergeCell ref="G7:H7"/>
    <mergeCell ref="G8:H8"/>
    <mergeCell ref="A22:A23"/>
    <mergeCell ref="A20:A21"/>
    <mergeCell ref="B22:F22"/>
    <mergeCell ref="G22:O22"/>
    <mergeCell ref="G26:J26"/>
    <mergeCell ref="A30:O30"/>
    <mergeCell ref="C32:G32"/>
    <mergeCell ref="H31:I31"/>
    <mergeCell ref="H32:I32"/>
    <mergeCell ref="J31:O31"/>
    <mergeCell ref="C31:G31"/>
    <mergeCell ref="B26:F26"/>
    <mergeCell ref="K26:O26"/>
    <mergeCell ref="I8:O9"/>
    <mergeCell ref="Q4:AF5"/>
    <mergeCell ref="G5:O5"/>
    <mergeCell ref="A5:F5"/>
    <mergeCell ref="A7:F7"/>
    <mergeCell ref="I6:O6"/>
    <mergeCell ref="I7:O7"/>
  </mergeCells>
  <phoneticPr fontId="3"/>
  <conditionalFormatting sqref="B16:O16 G20:G22 B23:B25 B27">
    <cfRule type="expression" dxfId="33" priority="4">
      <formula>$B16=""</formula>
    </cfRule>
  </conditionalFormatting>
  <conditionalFormatting sqref="B23:O23">
    <cfRule type="expression" dxfId="32" priority="2">
      <formula>$B23="（例）本庁管内　○○工事（第〇号）"</formula>
    </cfRule>
  </conditionalFormatting>
  <conditionalFormatting sqref="G20:O22 G26">
    <cfRule type="expression" dxfId="31" priority="3">
      <formula>$G20=""</formula>
    </cfRule>
  </conditionalFormatting>
  <conditionalFormatting sqref="G22:O22">
    <cfRule type="expression" dxfId="30" priority="1">
      <formula>$G$22="(例）前橋市長"</formula>
    </cfRule>
  </conditionalFormatting>
  <conditionalFormatting sqref="T7:Y7">
    <cfRule type="expression" dxfId="29" priority="5">
      <formula>LEN(T7)&gt;0</formula>
    </cfRule>
  </conditionalFormatting>
  <hyperlinks>
    <hyperlink ref="Q1:U2" location="入力シート!A1" display="入力シートへ戻る" xr:uid="{00000000-0004-0000-0700-000000000000}"/>
  </hyperlinks>
  <printOptions gridLinesSet="0"/>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J27"/>
  <sheetViews>
    <sheetView showGridLines="0" zoomScaleNormal="100" zoomScaleSheetLayoutView="100" workbookViewId="0">
      <selection sqref="A1:H1"/>
    </sheetView>
  </sheetViews>
  <sheetFormatPr defaultColWidth="4" defaultRowHeight="30" customHeight="1"/>
  <cols>
    <col min="1" max="1" width="4" style="25"/>
    <col min="2" max="2" width="11.58203125" style="25" customWidth="1"/>
    <col min="3" max="3" width="12.58203125" style="25" customWidth="1"/>
    <col min="4" max="4" width="3.58203125" style="25" customWidth="1"/>
    <col min="5" max="5" width="9.58203125" style="25" customWidth="1"/>
    <col min="6" max="6" width="3.08203125" style="25" bestFit="1" customWidth="1"/>
    <col min="7" max="7" width="10.58203125" style="25" customWidth="1"/>
    <col min="8" max="8" width="21.33203125" style="25" customWidth="1"/>
    <col min="9" max="16384" width="4" style="25"/>
  </cols>
  <sheetData>
    <row r="1" spans="1:25" ht="14.25" customHeight="1">
      <c r="A1" s="670" t="s">
        <v>287</v>
      </c>
      <c r="B1" s="670"/>
      <c r="C1" s="670"/>
      <c r="D1" s="670"/>
      <c r="E1" s="670"/>
      <c r="F1" s="670"/>
      <c r="G1" s="670"/>
      <c r="H1" s="670"/>
      <c r="J1" s="657" t="s">
        <v>111</v>
      </c>
      <c r="K1" s="658"/>
      <c r="L1" s="658"/>
      <c r="M1" s="658"/>
      <c r="N1" s="659"/>
      <c r="O1" s="275"/>
    </row>
    <row r="2" spans="1:25" ht="15" customHeight="1">
      <c r="J2" s="660"/>
      <c r="K2" s="661"/>
      <c r="L2" s="661"/>
      <c r="M2" s="661"/>
      <c r="N2" s="662"/>
      <c r="O2" s="275"/>
    </row>
    <row r="3" spans="1:25" ht="20.149999999999999" customHeight="1" thickBot="1">
      <c r="J3" s="663"/>
      <c r="K3" s="664"/>
      <c r="L3" s="664"/>
      <c r="M3" s="664"/>
      <c r="N3" s="665"/>
      <c r="O3" s="275"/>
    </row>
    <row r="4" spans="1:25" ht="30" customHeight="1">
      <c r="A4" s="676" t="s">
        <v>288</v>
      </c>
      <c r="B4" s="676"/>
      <c r="C4" s="676"/>
      <c r="D4" s="676"/>
      <c r="E4" s="676"/>
      <c r="F4" s="676"/>
      <c r="G4" s="676"/>
      <c r="H4" s="676"/>
      <c r="J4" s="275"/>
      <c r="K4" s="275"/>
      <c r="L4" s="275"/>
      <c r="M4" s="275"/>
      <c r="N4" s="275"/>
      <c r="O4" s="275"/>
    </row>
    <row r="5" spans="1:25" ht="20.149999999999999" customHeight="1">
      <c r="A5" s="116"/>
      <c r="B5" s="116"/>
      <c r="C5" s="116"/>
      <c r="D5" s="116"/>
      <c r="E5" s="116"/>
      <c r="F5" s="116"/>
      <c r="G5" s="116"/>
      <c r="H5" s="116"/>
      <c r="J5" s="381" t="s">
        <v>483</v>
      </c>
      <c r="K5" s="381"/>
      <c r="L5" s="381"/>
      <c r="M5" s="381"/>
      <c r="N5" s="381"/>
      <c r="O5" s="381"/>
      <c r="P5" s="381"/>
      <c r="Q5" s="381"/>
      <c r="R5" s="381"/>
      <c r="S5" s="381"/>
      <c r="T5" s="381"/>
      <c r="U5" s="381"/>
      <c r="V5" s="381"/>
      <c r="W5" s="381"/>
      <c r="X5" s="381"/>
      <c r="Y5" s="381"/>
    </row>
    <row r="6" spans="1:25" ht="30" customHeight="1">
      <c r="A6" s="677" t="str">
        <f>IFERROR(IF(OR(入力シート!D33="",入力シート!F33="",入力シート!H33=""),"年　　月　　日","令和"&amp;入力シート!D33-2018&amp;"年"&amp;入力シート!F33&amp;"月"&amp;入力シート!H33&amp;"日"),"年　　月　　日")</f>
        <v>年　　月　　日</v>
      </c>
      <c r="B6" s="677"/>
      <c r="C6" s="677"/>
      <c r="D6" s="677"/>
      <c r="E6" s="677"/>
      <c r="F6" s="677"/>
      <c r="G6" s="677"/>
      <c r="H6" s="677"/>
      <c r="J6" s="381"/>
      <c r="K6" s="381"/>
      <c r="L6" s="381"/>
      <c r="M6" s="381"/>
      <c r="N6" s="381"/>
      <c r="O6" s="381"/>
      <c r="P6" s="381"/>
      <c r="Q6" s="381"/>
      <c r="R6" s="381"/>
      <c r="S6" s="381"/>
      <c r="T6" s="381"/>
      <c r="U6" s="381"/>
      <c r="V6" s="381"/>
      <c r="W6" s="381"/>
      <c r="X6" s="381"/>
      <c r="Y6" s="381"/>
    </row>
    <row r="7" spans="1:25" ht="30" customHeight="1">
      <c r="A7" s="671" t="str">
        <f>IF(入力シート!C30="前橋市長","（宛先）前橋市長",IF(入力シート!C30="前橋市公営企業管理者","（宛先）前橋市公営企業管理者","「発注者」が未入力です。"))</f>
        <v>「発注者」が未入力です。</v>
      </c>
      <c r="B7" s="671"/>
      <c r="C7" s="671"/>
      <c r="D7" s="671"/>
      <c r="E7" s="671"/>
      <c r="F7" s="671"/>
      <c r="G7" s="671"/>
      <c r="H7" s="671"/>
      <c r="J7" s="275"/>
      <c r="K7" s="275"/>
      <c r="L7" s="275"/>
      <c r="M7" s="275"/>
      <c r="N7" s="275"/>
      <c r="O7" s="288"/>
    </row>
    <row r="8" spans="1:25" ht="60" customHeight="1">
      <c r="A8" s="678" t="s">
        <v>478</v>
      </c>
      <c r="B8" s="678"/>
      <c r="C8" s="678"/>
      <c r="D8" s="678"/>
      <c r="E8" s="678"/>
      <c r="F8" s="638" t="str">
        <f>IF(入力シート!C15="","「共同企業体名」が未入力です。",入力シート!C15)</f>
        <v>（例）○○・○○○・○○　本庁管内　○○○○○○○○○○○○○○○○○○工事特定建設工事共同企業体</v>
      </c>
      <c r="G8" s="638"/>
      <c r="H8" s="638"/>
      <c r="J8" s="275"/>
      <c r="K8" s="275"/>
      <c r="L8" s="275"/>
      <c r="M8" s="275"/>
      <c r="N8" s="275"/>
      <c r="O8" s="288"/>
    </row>
    <row r="9" spans="1:25" ht="30" customHeight="1">
      <c r="D9" s="666" t="s">
        <v>269</v>
      </c>
      <c r="E9" s="666"/>
      <c r="F9" s="638" t="str">
        <f>IF(入力シート!C46=入力シート!A16,入力シート!C19,IF(入力シート!C46=入力シート!A20,入力シート!C23,入力シート!C27))</f>
        <v>（例）前橋市表町１－１－１</v>
      </c>
      <c r="G9" s="638"/>
      <c r="H9" s="638"/>
      <c r="J9" s="275"/>
      <c r="K9" s="275"/>
      <c r="L9" s="275"/>
      <c r="M9" s="275"/>
      <c r="N9" s="275"/>
      <c r="O9" s="275"/>
    </row>
    <row r="10" spans="1:25" ht="45" customHeight="1">
      <c r="C10" s="372" t="str">
        <f>入力シート!B46</f>
        <v>代表者</v>
      </c>
      <c r="D10" s="666" t="s">
        <v>289</v>
      </c>
      <c r="E10" s="666"/>
      <c r="F10" s="638" t="str">
        <f>IF(入力シート!C46=入力シート!A16,入力シート!C16,IF(入力シート!C46=入力シート!A20,入力シート!C20,入力シート!C24))</f>
        <v>（例）○○工業株式会社</v>
      </c>
      <c r="G10" s="638"/>
      <c r="H10" s="638"/>
      <c r="I10" s="26"/>
      <c r="J10" s="26"/>
      <c r="K10" s="26"/>
      <c r="L10" s="26"/>
      <c r="M10" s="26"/>
    </row>
    <row r="11" spans="1:25" ht="30" customHeight="1">
      <c r="D11" s="666" t="s">
        <v>290</v>
      </c>
      <c r="E11" s="666"/>
      <c r="F11" s="638" t="str">
        <f>IF(入力シート!C46=入力シート!A16,入力シート!C17&amp;入力シート!C18,IF(入力シート!C46=入力シート!A20,入力シート!C21&amp;入力シート!C22,入力シート!C25&amp;入力シート!C26))</f>
        <v>（例）代表取締役（例）前橋　太朗</v>
      </c>
      <c r="G11" s="638"/>
      <c r="H11" s="638"/>
    </row>
    <row r="12" spans="1:25" ht="20.149999999999999" customHeight="1">
      <c r="B12" s="27"/>
      <c r="C12" s="27"/>
      <c r="D12" s="27"/>
    </row>
    <row r="13" spans="1:25" ht="60" customHeight="1">
      <c r="A13" s="668" t="s">
        <v>291</v>
      </c>
      <c r="B13" s="669"/>
      <c r="C13" s="669"/>
      <c r="D13" s="669"/>
      <c r="E13" s="669"/>
      <c r="F13" s="669"/>
      <c r="G13" s="669"/>
      <c r="H13" s="669"/>
    </row>
    <row r="14" spans="1:25" ht="40" customHeight="1">
      <c r="A14" s="672" t="s">
        <v>292</v>
      </c>
      <c r="B14" s="672"/>
      <c r="C14" s="672"/>
      <c r="D14" s="672"/>
      <c r="E14" s="672"/>
      <c r="F14" s="672"/>
      <c r="G14" s="672"/>
      <c r="H14" s="672"/>
    </row>
    <row r="15" spans="1:25" ht="30.75" customHeight="1">
      <c r="I15" s="28"/>
      <c r="J15" s="28"/>
      <c r="K15" s="28"/>
      <c r="L15" s="28"/>
    </row>
    <row r="16" spans="1:25" ht="30" customHeight="1">
      <c r="A16" s="675" t="s">
        <v>227</v>
      </c>
      <c r="B16" s="675"/>
      <c r="C16" s="675"/>
      <c r="D16" s="675"/>
      <c r="E16" s="675"/>
      <c r="F16" s="675"/>
      <c r="G16" s="675"/>
      <c r="H16" s="675"/>
    </row>
    <row r="17" spans="1:36" ht="30.75" customHeight="1"/>
    <row r="18" spans="1:36" ht="40" customHeight="1">
      <c r="A18" s="666" t="s">
        <v>293</v>
      </c>
      <c r="B18" s="666"/>
      <c r="C18" s="209"/>
      <c r="D18" s="25" t="s">
        <v>235</v>
      </c>
      <c r="E18" s="209"/>
      <c r="F18" s="25" t="s">
        <v>17</v>
      </c>
      <c r="G18" s="209"/>
      <c r="H18" s="25" t="s">
        <v>294</v>
      </c>
    </row>
    <row r="19" spans="1:36" ht="40" customHeight="1">
      <c r="A19" s="666"/>
      <c r="B19" s="666"/>
      <c r="C19" s="209"/>
      <c r="D19" s="25" t="s">
        <v>235</v>
      </c>
      <c r="E19" s="209"/>
      <c r="F19" s="25" t="s">
        <v>17</v>
      </c>
      <c r="G19" s="209"/>
      <c r="H19" s="25" t="s">
        <v>295</v>
      </c>
    </row>
    <row r="20" spans="1:36" ht="30.75" customHeight="1">
      <c r="F20" s="29"/>
      <c r="G20" s="29"/>
      <c r="H20" s="29"/>
      <c r="I20" s="29"/>
      <c r="J20" s="29"/>
      <c r="K20" s="29"/>
      <c r="L20" s="29"/>
      <c r="P20" s="30"/>
      <c r="Q20" s="30"/>
      <c r="R20" s="30"/>
      <c r="S20" s="30"/>
      <c r="T20" s="30"/>
      <c r="U20" s="30"/>
      <c r="V20" s="30"/>
      <c r="W20" s="30"/>
      <c r="X20" s="30"/>
      <c r="Y20" s="30"/>
      <c r="Z20" s="30"/>
      <c r="AA20" s="30"/>
      <c r="AB20" s="30"/>
      <c r="AC20" s="30"/>
      <c r="AD20" s="30"/>
      <c r="AE20" s="30"/>
      <c r="AF20" s="30"/>
      <c r="AG20" s="30"/>
      <c r="AH20" s="30"/>
      <c r="AI20" s="30"/>
      <c r="AJ20" s="30"/>
    </row>
    <row r="21" spans="1:36" ht="30" customHeight="1">
      <c r="A21" s="99" t="s">
        <v>210</v>
      </c>
      <c r="B21" s="100"/>
      <c r="C21" s="100"/>
      <c r="D21" s="100"/>
      <c r="E21" s="100"/>
      <c r="F21" s="97"/>
      <c r="G21" s="97"/>
      <c r="H21" s="98"/>
      <c r="I21" s="29"/>
      <c r="J21" s="306" t="s">
        <v>211</v>
      </c>
      <c r="K21" s="29"/>
      <c r="L21" s="29"/>
      <c r="P21" s="30"/>
      <c r="Q21" s="30"/>
      <c r="R21" s="30"/>
      <c r="S21" s="30"/>
      <c r="T21" s="30"/>
      <c r="U21" s="30"/>
      <c r="V21" s="30"/>
      <c r="W21" s="30"/>
      <c r="X21" s="30"/>
      <c r="Y21" s="30"/>
      <c r="Z21" s="30"/>
      <c r="AA21" s="30"/>
      <c r="AB21" s="30"/>
      <c r="AC21" s="30"/>
      <c r="AD21" s="30"/>
      <c r="AE21" s="30"/>
      <c r="AF21" s="30"/>
      <c r="AG21" s="30"/>
      <c r="AH21" s="30"/>
      <c r="AI21" s="30"/>
      <c r="AJ21" s="30"/>
    </row>
    <row r="22" spans="1:36" ht="30" customHeight="1">
      <c r="A22" s="31" t="s">
        <v>212</v>
      </c>
      <c r="B22" s="35" t="s">
        <v>20</v>
      </c>
      <c r="C22" s="639" t="str">
        <f>入力シート!C11&amp;""</f>
        <v/>
      </c>
      <c r="D22" s="639"/>
      <c r="E22" s="639"/>
      <c r="F22" s="673" t="s">
        <v>214</v>
      </c>
      <c r="G22" s="673"/>
      <c r="H22" s="210" t="str">
        <f>入力シート!C12&amp;""</f>
        <v/>
      </c>
      <c r="I22" s="29"/>
      <c r="J22" s="307" t="s">
        <v>215</v>
      </c>
      <c r="K22" s="29"/>
      <c r="L22" s="29"/>
      <c r="P22" s="30"/>
      <c r="Q22" s="30"/>
      <c r="R22" s="30"/>
      <c r="S22" s="30"/>
      <c r="T22" s="30"/>
      <c r="U22" s="30"/>
      <c r="V22" s="30"/>
      <c r="W22" s="30"/>
      <c r="X22" s="30"/>
      <c r="Y22" s="30"/>
      <c r="Z22" s="30"/>
      <c r="AA22" s="30"/>
      <c r="AB22" s="30"/>
      <c r="AC22" s="30"/>
      <c r="AD22" s="30"/>
      <c r="AE22" s="30"/>
      <c r="AF22" s="30"/>
      <c r="AG22" s="30"/>
      <c r="AH22" s="30"/>
      <c r="AI22" s="30"/>
      <c r="AJ22" s="30"/>
    </row>
    <row r="23" spans="1:36" ht="30" customHeight="1">
      <c r="A23" s="32" t="s">
        <v>212</v>
      </c>
      <c r="B23" s="36" t="s">
        <v>266</v>
      </c>
      <c r="C23" s="667" t="str">
        <f>入力シート!C13&amp;""</f>
        <v/>
      </c>
      <c r="D23" s="667"/>
      <c r="E23" s="667"/>
      <c r="F23" s="674" t="s">
        <v>214</v>
      </c>
      <c r="G23" s="674"/>
      <c r="H23" s="211" t="str">
        <f>入力シート!C14&amp;""</f>
        <v/>
      </c>
      <c r="I23" s="29"/>
      <c r="J23" s="307" t="s">
        <v>217</v>
      </c>
      <c r="K23" s="29"/>
      <c r="L23" s="29"/>
      <c r="P23" s="30"/>
      <c r="Q23" s="30"/>
      <c r="R23" s="30"/>
      <c r="S23" s="30"/>
      <c r="T23" s="30"/>
      <c r="U23" s="30"/>
      <c r="V23" s="30"/>
      <c r="W23" s="30"/>
      <c r="X23" s="30"/>
      <c r="Y23" s="30"/>
      <c r="Z23" s="30"/>
      <c r="AA23" s="30"/>
      <c r="AB23" s="30"/>
      <c r="AC23" s="30"/>
      <c r="AD23" s="30"/>
      <c r="AE23" s="30"/>
      <c r="AF23" s="30"/>
      <c r="AG23" s="30"/>
      <c r="AH23" s="30"/>
      <c r="AI23" s="30"/>
      <c r="AJ23" s="30"/>
    </row>
    <row r="24" spans="1:36" ht="30" customHeight="1">
      <c r="J24" s="307" t="s">
        <v>218</v>
      </c>
    </row>
    <row r="25" spans="1:36" ht="30" customHeight="1">
      <c r="J25" s="306" t="s">
        <v>219</v>
      </c>
      <c r="P25" s="29"/>
      <c r="Q25" s="29"/>
      <c r="R25" s="33"/>
      <c r="S25" s="33"/>
      <c r="T25" s="33"/>
      <c r="U25" s="33"/>
      <c r="V25" s="33"/>
      <c r="W25" s="33"/>
    </row>
    <row r="26" spans="1:36" ht="30" customHeight="1">
      <c r="J26" s="2"/>
      <c r="P26" s="33"/>
      <c r="Q26" s="33"/>
      <c r="R26" s="33"/>
      <c r="S26" s="33"/>
      <c r="T26" s="33"/>
      <c r="U26" s="33"/>
      <c r="V26" s="33"/>
      <c r="W26" s="33"/>
    </row>
    <row r="27" spans="1:36" ht="30" customHeight="1">
      <c r="P27" s="33"/>
      <c r="Q27" s="33"/>
      <c r="R27" s="33"/>
      <c r="S27" s="33"/>
      <c r="T27" s="33"/>
      <c r="U27" s="33"/>
      <c r="V27" s="33"/>
      <c r="W27" s="33"/>
    </row>
  </sheetData>
  <sheetProtection algorithmName="SHA-512" hashValue="vizJgKOOAbepEQSz+RSHizEedsmR+dHWMGfFavYIOKzuAtmiZbyE1xiZovfGi4MoHtzEMNEW9GHF+pdJc9ZO2w==" saltValue="zjoR0qs8StRjx0bRUZP6GQ==" spinCount="100000" sheet="1" formatCells="0" formatRows="0" insertRows="0"/>
  <customSheetViews>
    <customSheetView guid="{1A32DCAA-758B-493F-8647-202013861FA3}" showPageBreaks="1" showGridLines="0" printArea="1" view="pageBreakPreview">
      <selection activeCell="I7" sqref="I7"/>
      <pageMargins left="0" right="0" top="0" bottom="0" header="0" footer="0"/>
      <pageSetup paperSize="9" orientation="portrait"/>
      <headerFooter alignWithMargins="0"/>
    </customSheetView>
  </customSheetViews>
  <mergeCells count="22">
    <mergeCell ref="C22:E22"/>
    <mergeCell ref="C23:E23"/>
    <mergeCell ref="A13:H13"/>
    <mergeCell ref="A1:H1"/>
    <mergeCell ref="A7:H7"/>
    <mergeCell ref="A14:H14"/>
    <mergeCell ref="A18:B19"/>
    <mergeCell ref="D9:E9"/>
    <mergeCell ref="F22:G22"/>
    <mergeCell ref="F23:G23"/>
    <mergeCell ref="A16:H16"/>
    <mergeCell ref="A4:H4"/>
    <mergeCell ref="A6:H6"/>
    <mergeCell ref="A8:E8"/>
    <mergeCell ref="F8:H8"/>
    <mergeCell ref="J1:N3"/>
    <mergeCell ref="D10:E10"/>
    <mergeCell ref="D11:E11"/>
    <mergeCell ref="F9:H9"/>
    <mergeCell ref="F10:H10"/>
    <mergeCell ref="F11:H11"/>
    <mergeCell ref="J5:Y6"/>
  </mergeCells>
  <phoneticPr fontId="3"/>
  <conditionalFormatting sqref="C18:H19">
    <cfRule type="expression" dxfId="28" priority="1">
      <formula>C18=""</formula>
    </cfRule>
  </conditionalFormatting>
  <conditionalFormatting sqref="I10:M10">
    <cfRule type="expression" dxfId="27" priority="2">
      <formula>LEN(I10)&gt;0</formula>
    </cfRule>
  </conditionalFormatting>
  <hyperlinks>
    <hyperlink ref="J1:N3" location="入力シート!A1" display="入力シートへ戻る" xr:uid="{00000000-0004-0000-08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P31"/>
  <sheetViews>
    <sheetView showGridLines="0" zoomScaleNormal="100" zoomScaleSheetLayoutView="100" workbookViewId="0">
      <selection activeCell="P4" sqref="P4:AE5"/>
    </sheetView>
  </sheetViews>
  <sheetFormatPr defaultColWidth="4" defaultRowHeight="30" customHeight="1"/>
  <cols>
    <col min="1" max="1" width="2.58203125" style="25" customWidth="1"/>
    <col min="2" max="3" width="5.58203125" style="25" customWidth="1"/>
    <col min="4" max="4" width="1.58203125" style="25" customWidth="1"/>
    <col min="5" max="5" width="6.58203125" style="25" customWidth="1"/>
    <col min="6" max="6" width="5.58203125" style="25" customWidth="1"/>
    <col min="7" max="7" width="1.58203125" style="25" customWidth="1"/>
    <col min="8" max="10" width="5.58203125" style="25" customWidth="1"/>
    <col min="11" max="11" width="1.58203125" style="25" customWidth="1"/>
    <col min="12" max="13" width="10.58203125" style="25" customWidth="1"/>
    <col min="14" max="14" width="8.58203125" style="25" customWidth="1"/>
    <col min="15" max="16384" width="4" style="25"/>
  </cols>
  <sheetData>
    <row r="1" spans="1:31" ht="14">
      <c r="A1" s="670" t="s">
        <v>296</v>
      </c>
      <c r="B1" s="670"/>
      <c r="C1" s="670"/>
      <c r="D1" s="670"/>
      <c r="E1" s="670"/>
      <c r="F1" s="670"/>
      <c r="G1" s="670"/>
      <c r="H1" s="670"/>
      <c r="I1" s="670"/>
      <c r="J1" s="670"/>
      <c r="K1" s="670"/>
      <c r="L1" s="670"/>
      <c r="M1" s="670"/>
      <c r="N1" s="670"/>
      <c r="P1" s="657" t="s">
        <v>111</v>
      </c>
      <c r="Q1" s="658"/>
      <c r="R1" s="658"/>
      <c r="S1" s="658"/>
      <c r="T1" s="659"/>
      <c r="U1" s="275"/>
      <c r="V1" s="275"/>
    </row>
    <row r="2" spans="1:31" ht="10" customHeight="1" thickBot="1">
      <c r="P2" s="663"/>
      <c r="Q2" s="664"/>
      <c r="R2" s="664"/>
      <c r="S2" s="664"/>
      <c r="T2" s="665"/>
      <c r="U2" s="275"/>
      <c r="V2" s="275"/>
    </row>
    <row r="3" spans="1:31" ht="30" customHeight="1">
      <c r="A3" s="676" t="s">
        <v>297</v>
      </c>
      <c r="B3" s="676"/>
      <c r="C3" s="676"/>
      <c r="D3" s="676"/>
      <c r="E3" s="676"/>
      <c r="F3" s="676"/>
      <c r="G3" s="676"/>
      <c r="H3" s="676"/>
      <c r="I3" s="676"/>
      <c r="J3" s="676"/>
      <c r="K3" s="676"/>
      <c r="L3" s="676"/>
      <c r="M3" s="676"/>
      <c r="N3" s="676"/>
      <c r="P3" s="275"/>
      <c r="Q3" s="275"/>
      <c r="R3" s="275"/>
      <c r="S3" s="275"/>
      <c r="T3" s="275"/>
      <c r="U3" s="275"/>
      <c r="V3" s="275"/>
    </row>
    <row r="4" spans="1:31" ht="20.149999999999999" customHeight="1">
      <c r="A4" s="710" t="str">
        <f>IFERROR(IF(OR(入力シート!D33="",入力シート!F33="",入力シート!H33=""),"年　　月　　日","令和"&amp;入力シート!D33-2018&amp;"年"&amp;入力シート!F33&amp;"月"&amp;入力シート!H33&amp;"日"),"年　　月　　日")</f>
        <v>年　　月　　日</v>
      </c>
      <c r="B4" s="710"/>
      <c r="C4" s="710"/>
      <c r="D4" s="710"/>
      <c r="E4" s="710"/>
      <c r="F4" s="710"/>
      <c r="G4" s="710"/>
      <c r="H4" s="710"/>
      <c r="I4" s="710"/>
      <c r="J4" s="710"/>
      <c r="K4" s="710"/>
      <c r="L4" s="710"/>
      <c r="M4" s="710"/>
      <c r="N4" s="710"/>
      <c r="P4" s="381" t="s">
        <v>483</v>
      </c>
      <c r="Q4" s="381"/>
      <c r="R4" s="381"/>
      <c r="S4" s="381"/>
      <c r="T4" s="381"/>
      <c r="U4" s="381"/>
      <c r="V4" s="381"/>
      <c r="W4" s="381"/>
      <c r="X4" s="381"/>
      <c r="Y4" s="381"/>
      <c r="Z4" s="381"/>
      <c r="AA4" s="381"/>
      <c r="AB4" s="381"/>
      <c r="AC4" s="381"/>
      <c r="AD4" s="381"/>
      <c r="AE4" s="381"/>
    </row>
    <row r="5" spans="1:31" ht="30" customHeight="1">
      <c r="A5" s="671" t="str">
        <f>IF(入力シート!C30="前橋市長","（宛先）前橋市長",IF(入力シート!C30="前橋市公営企業管理者","（宛先）前橋市公営企業管理者","「発注者」が未入力です。"))</f>
        <v>「発注者」が未入力です。</v>
      </c>
      <c r="B5" s="671"/>
      <c r="C5" s="671"/>
      <c r="D5" s="671"/>
      <c r="E5" s="671"/>
      <c r="F5" s="671"/>
      <c r="G5" s="671"/>
      <c r="H5" s="671"/>
      <c r="I5" s="671"/>
      <c r="J5" s="671"/>
      <c r="K5" s="671"/>
      <c r="L5" s="671"/>
      <c r="M5" s="671"/>
      <c r="N5" s="671"/>
      <c r="P5" s="381"/>
      <c r="Q5" s="381"/>
      <c r="R5" s="381"/>
      <c r="S5" s="381"/>
      <c r="T5" s="381"/>
      <c r="U5" s="381"/>
      <c r="V5" s="381"/>
      <c r="W5" s="381"/>
      <c r="X5" s="381"/>
      <c r="Y5" s="381"/>
      <c r="Z5" s="381"/>
      <c r="AA5" s="381"/>
      <c r="AB5" s="381"/>
      <c r="AC5" s="381"/>
      <c r="AD5" s="381"/>
      <c r="AE5" s="381"/>
    </row>
    <row r="6" spans="1:31" ht="60" customHeight="1">
      <c r="A6" s="678" t="s">
        <v>478</v>
      </c>
      <c r="B6" s="678"/>
      <c r="C6" s="678"/>
      <c r="D6" s="678"/>
      <c r="E6" s="678"/>
      <c r="F6" s="678"/>
      <c r="G6" s="678"/>
      <c r="H6" s="678"/>
      <c r="I6" s="678"/>
      <c r="J6" s="678"/>
      <c r="K6" s="638" t="str">
        <f>IF(入力シート!C15="","「共同企業体名」が未入力です。",入力シート!C15)</f>
        <v>（例）○○・○○○・○○　本庁管内　○○○○○○○○○○○○○○○○○○工事特定建設工事共同企業体</v>
      </c>
      <c r="L6" s="638"/>
      <c r="M6" s="638"/>
      <c r="N6" s="638"/>
      <c r="P6" s="275"/>
      <c r="Q6" s="275"/>
      <c r="R6" s="275"/>
      <c r="S6" s="275"/>
      <c r="T6" s="275"/>
      <c r="U6" s="288"/>
      <c r="V6" s="275"/>
    </row>
    <row r="7" spans="1:31" ht="30" customHeight="1">
      <c r="H7" s="686" t="s">
        <v>269</v>
      </c>
      <c r="I7" s="686"/>
      <c r="J7" s="686"/>
      <c r="K7" s="638" t="str">
        <f>IF(入力シート!C46=入力シート!A16,入力シート!C19,IF(入力シート!C46=入力シート!A20,入力シート!C23,入力シート!C27))</f>
        <v>（例）前橋市表町１－１－１</v>
      </c>
      <c r="L7" s="638"/>
      <c r="M7" s="638"/>
      <c r="N7" s="638"/>
      <c r="P7" s="275"/>
      <c r="Q7" s="275"/>
      <c r="R7" s="275"/>
      <c r="S7" s="275"/>
      <c r="T7" s="275"/>
      <c r="U7" s="275"/>
      <c r="V7" s="275"/>
    </row>
    <row r="8" spans="1:31" s="326" customFormat="1" ht="45" customHeight="1">
      <c r="A8" s="712" t="str">
        <f>入力シート!B46</f>
        <v>代表者</v>
      </c>
      <c r="B8" s="712"/>
      <c r="C8" s="712"/>
      <c r="D8" s="712"/>
      <c r="E8" s="712"/>
      <c r="F8" s="712"/>
      <c r="H8" s="709" t="s">
        <v>289</v>
      </c>
      <c r="I8" s="709"/>
      <c r="J8" s="709"/>
      <c r="K8" s="638" t="str">
        <f>IF(入力シート!C46=入力シート!A16,入力シート!C16,IF(入力シート!C46=入力シート!A20,入力シート!C20,入力シート!C24))</f>
        <v>（例）○○工業株式会社</v>
      </c>
      <c r="L8" s="638"/>
      <c r="M8" s="638"/>
      <c r="N8" s="638"/>
      <c r="O8" s="337"/>
      <c r="P8" s="338"/>
      <c r="Q8" s="338"/>
      <c r="R8" s="338"/>
      <c r="S8" s="338"/>
      <c r="T8" s="339"/>
      <c r="U8" s="339"/>
      <c r="V8" s="339"/>
    </row>
    <row r="9" spans="1:31" ht="30" customHeight="1">
      <c r="H9" s="709" t="s">
        <v>290</v>
      </c>
      <c r="I9" s="709"/>
      <c r="J9" s="709"/>
      <c r="K9" s="711" t="str">
        <f>IF(入力シート!C46=入力シート!A16,入力シート!C17&amp;入力シート!C18,IF(入力シート!C46=入力シート!A20,入力シート!C21&amp;入力シート!C22,入力シート!C25&amp;入力シート!C26))</f>
        <v>（例）代表取締役（例）前橋　太朗</v>
      </c>
      <c r="L9" s="711"/>
      <c r="M9" s="711"/>
      <c r="N9" s="711"/>
      <c r="P9" s="306" t="s">
        <v>139</v>
      </c>
      <c r="Q9" s="275"/>
      <c r="R9" s="275"/>
      <c r="S9" s="275"/>
      <c r="T9" s="275"/>
      <c r="U9" s="275"/>
      <c r="V9" s="275"/>
    </row>
    <row r="10" spans="1:31" ht="14">
      <c r="B10" s="27"/>
      <c r="C10" s="27"/>
      <c r="D10" s="27"/>
      <c r="E10" s="27"/>
      <c r="F10" s="27"/>
      <c r="G10" s="27"/>
      <c r="H10" s="708"/>
      <c r="I10" s="708"/>
      <c r="J10" s="708"/>
      <c r="K10" s="711"/>
      <c r="L10" s="711"/>
      <c r="M10" s="711"/>
      <c r="N10" s="711"/>
      <c r="P10" s="306" t="s">
        <v>140</v>
      </c>
      <c r="Q10" s="275"/>
      <c r="R10" s="275"/>
      <c r="S10" s="275"/>
      <c r="T10" s="275"/>
      <c r="U10" s="275"/>
      <c r="V10" s="275"/>
    </row>
    <row r="11" spans="1:31" ht="50.15" customHeight="1">
      <c r="A11" s="668" t="s">
        <v>298</v>
      </c>
      <c r="B11" s="669"/>
      <c r="C11" s="669"/>
      <c r="D11" s="669"/>
      <c r="E11" s="669"/>
      <c r="F11" s="669"/>
      <c r="G11" s="669"/>
      <c r="H11" s="669"/>
      <c r="I11" s="669"/>
      <c r="J11" s="669"/>
      <c r="K11" s="669"/>
      <c r="L11" s="669"/>
      <c r="M11" s="669"/>
      <c r="N11" s="669"/>
      <c r="P11" s="306"/>
    </row>
    <row r="12" spans="1:31" ht="10" customHeight="1">
      <c r="O12" s="28"/>
      <c r="P12" s="28"/>
      <c r="Q12" s="28"/>
      <c r="R12" s="28"/>
    </row>
    <row r="13" spans="1:31" ht="30" customHeight="1">
      <c r="A13" s="675" t="s">
        <v>227</v>
      </c>
      <c r="B13" s="675"/>
      <c r="C13" s="675"/>
      <c r="D13" s="675"/>
      <c r="E13" s="675"/>
      <c r="F13" s="675"/>
      <c r="G13" s="675"/>
      <c r="H13" s="675"/>
      <c r="I13" s="675"/>
      <c r="J13" s="675"/>
      <c r="K13" s="675"/>
      <c r="L13" s="675"/>
      <c r="M13" s="675"/>
      <c r="N13" s="675"/>
    </row>
    <row r="14" spans="1:31" ht="10" customHeight="1"/>
    <row r="15" spans="1:31" ht="30" customHeight="1">
      <c r="A15" s="34" t="s">
        <v>141</v>
      </c>
      <c r="B15" s="666" t="s">
        <v>36</v>
      </c>
      <c r="C15" s="666"/>
      <c r="D15" s="666"/>
      <c r="E15" s="666"/>
      <c r="F15" s="666"/>
      <c r="G15" s="35"/>
      <c r="H15" s="693" t="str">
        <f>IF(入力シート!C31="","「件名」が未入力です。",入力シート!C31)</f>
        <v>（例）本庁管内○○工事</v>
      </c>
      <c r="I15" s="693"/>
      <c r="J15" s="693"/>
      <c r="K15" s="693"/>
      <c r="L15" s="693"/>
      <c r="M15" s="693"/>
      <c r="N15" s="693"/>
    </row>
    <row r="16" spans="1:31" ht="30" customHeight="1">
      <c r="A16" s="34" t="s">
        <v>190</v>
      </c>
      <c r="B16" s="666" t="s">
        <v>299</v>
      </c>
      <c r="C16" s="666"/>
      <c r="D16" s="666"/>
      <c r="E16" s="666"/>
      <c r="F16" s="666"/>
      <c r="G16" s="35"/>
      <c r="H16" s="37" t="s">
        <v>192</v>
      </c>
      <c r="I16" s="685" t="str">
        <f>IF(入力シート!C36="","「契約金額（税抜）」が未入力です。",入力シート!C37)</f>
        <v>「契約金額（税抜）」が未入力です。</v>
      </c>
      <c r="J16" s="685"/>
      <c r="K16" s="685"/>
      <c r="L16" s="685"/>
      <c r="M16" s="692" t="s">
        <v>115</v>
      </c>
      <c r="N16" s="692"/>
    </row>
    <row r="17" spans="1:42" ht="30" customHeight="1">
      <c r="A17" s="34" t="s">
        <v>196</v>
      </c>
      <c r="B17" s="666" t="s">
        <v>300</v>
      </c>
      <c r="C17" s="666"/>
      <c r="D17" s="666"/>
      <c r="E17" s="666"/>
      <c r="F17" s="666"/>
      <c r="G17" s="35"/>
      <c r="H17" s="37" t="s">
        <v>192</v>
      </c>
      <c r="I17" s="685" t="str">
        <f>IF(入力シート!C39="","「契約保証金」が未入力です。",入力シート!C39)</f>
        <v>「契約保証金」が未入力です。</v>
      </c>
      <c r="J17" s="685"/>
      <c r="K17" s="685"/>
      <c r="L17" s="685"/>
      <c r="M17" s="692" t="s">
        <v>115</v>
      </c>
      <c r="N17" s="692"/>
    </row>
    <row r="18" spans="1:42" ht="30" customHeight="1">
      <c r="A18" s="34" t="s">
        <v>199</v>
      </c>
      <c r="B18" s="666" t="s">
        <v>301</v>
      </c>
      <c r="C18" s="666"/>
      <c r="D18" s="666"/>
      <c r="E18" s="666"/>
      <c r="F18" s="666"/>
      <c r="G18" s="35"/>
    </row>
    <row r="19" spans="1:42" ht="30" customHeight="1">
      <c r="A19" s="34"/>
      <c r="B19" s="707" t="s">
        <v>302</v>
      </c>
      <c r="C19" s="39" t="s">
        <v>303</v>
      </c>
      <c r="D19" s="40"/>
      <c r="E19" s="703"/>
      <c r="F19" s="703"/>
      <c r="G19" s="703"/>
      <c r="H19" s="703"/>
      <c r="I19" s="703"/>
      <c r="J19" s="703"/>
      <c r="K19" s="703"/>
      <c r="L19" s="703"/>
      <c r="M19" s="703"/>
      <c r="N19" s="704"/>
    </row>
    <row r="20" spans="1:42" ht="30" customHeight="1">
      <c r="A20" s="34"/>
      <c r="B20" s="679"/>
      <c r="C20" s="41" t="s">
        <v>304</v>
      </c>
      <c r="D20" s="36"/>
      <c r="E20" s="705"/>
      <c r="F20" s="705"/>
      <c r="G20" s="705"/>
      <c r="H20" s="705"/>
      <c r="I20" s="705"/>
      <c r="J20" s="705"/>
      <c r="K20" s="705"/>
      <c r="L20" s="705"/>
      <c r="M20" s="705"/>
      <c r="N20" s="706"/>
    </row>
    <row r="21" spans="1:42" ht="30" customHeight="1">
      <c r="A21" s="34"/>
      <c r="B21" s="679" t="s">
        <v>305</v>
      </c>
      <c r="C21" s="683"/>
      <c r="D21" s="613"/>
      <c r="E21" s="613"/>
      <c r="F21" s="681" t="s">
        <v>306</v>
      </c>
      <c r="G21" s="681"/>
      <c r="H21" s="613"/>
      <c r="I21" s="613"/>
      <c r="J21" s="690" t="s">
        <v>307</v>
      </c>
      <c r="K21" s="690"/>
      <c r="L21" s="690" t="s">
        <v>308</v>
      </c>
      <c r="M21" s="630"/>
      <c r="N21" s="687"/>
    </row>
    <row r="22" spans="1:42" ht="30" customHeight="1">
      <c r="A22" s="34"/>
      <c r="B22" s="680"/>
      <c r="C22" s="684"/>
      <c r="D22" s="623"/>
      <c r="E22" s="623"/>
      <c r="F22" s="682"/>
      <c r="G22" s="682"/>
      <c r="H22" s="623"/>
      <c r="I22" s="623"/>
      <c r="J22" s="691"/>
      <c r="K22" s="691"/>
      <c r="L22" s="691"/>
      <c r="M22" s="688"/>
      <c r="N22" s="689"/>
    </row>
    <row r="23" spans="1:42" ht="10" customHeight="1">
      <c r="A23" s="34"/>
      <c r="B23" s="42"/>
      <c r="C23" s="43"/>
      <c r="D23" s="43"/>
      <c r="E23" s="43"/>
      <c r="F23" s="43"/>
      <c r="G23" s="43"/>
      <c r="H23" s="43"/>
      <c r="I23" s="43"/>
      <c r="J23" s="43"/>
      <c r="L23" s="38"/>
      <c r="M23" s="38"/>
    </row>
    <row r="24" spans="1:42" ht="50.15" customHeight="1">
      <c r="A24" s="34"/>
      <c r="B24" s="699" t="s">
        <v>309</v>
      </c>
      <c r="C24" s="699"/>
      <c r="D24" s="699"/>
      <c r="E24" s="701"/>
      <c r="F24" s="692"/>
      <c r="G24" s="692"/>
      <c r="H24" s="692"/>
      <c r="I24" s="692"/>
      <c r="J24" s="702"/>
      <c r="K24" s="38"/>
      <c r="L24" s="699" t="s">
        <v>310</v>
      </c>
      <c r="M24" s="699"/>
      <c r="N24" s="44"/>
    </row>
    <row r="25" spans="1:42" ht="10" customHeight="1">
      <c r="K25" s="29"/>
      <c r="L25" s="29"/>
      <c r="M25" s="29"/>
      <c r="N25" s="29"/>
      <c r="O25" s="29"/>
      <c r="P25" s="29"/>
      <c r="Q25" s="29"/>
      <c r="R25" s="29"/>
      <c r="V25" s="30"/>
      <c r="W25" s="30"/>
      <c r="X25" s="30"/>
      <c r="Y25" s="30"/>
      <c r="Z25" s="30"/>
      <c r="AA25" s="30"/>
      <c r="AB25" s="30"/>
      <c r="AC25" s="30"/>
      <c r="AD25" s="30"/>
      <c r="AE25" s="30"/>
      <c r="AF25" s="30"/>
      <c r="AG25" s="30"/>
      <c r="AH25" s="30"/>
      <c r="AI25" s="30"/>
      <c r="AJ25" s="30"/>
      <c r="AK25" s="30"/>
      <c r="AL25" s="30"/>
      <c r="AM25" s="30"/>
      <c r="AN25" s="30"/>
      <c r="AO25" s="30"/>
      <c r="AP25" s="30"/>
    </row>
    <row r="26" spans="1:42" ht="14">
      <c r="A26" s="99" t="s">
        <v>210</v>
      </c>
      <c r="B26" s="100"/>
      <c r="C26" s="100"/>
      <c r="D26" s="100"/>
      <c r="E26" s="100"/>
      <c r="F26" s="100"/>
      <c r="G26" s="100"/>
      <c r="H26" s="100"/>
      <c r="I26" s="100"/>
      <c r="J26" s="100"/>
      <c r="K26" s="97"/>
      <c r="L26" s="97"/>
      <c r="M26" s="97"/>
      <c r="N26" s="98"/>
      <c r="O26" s="29"/>
      <c r="P26" s="306" t="s">
        <v>211</v>
      </c>
      <c r="Q26" s="29"/>
      <c r="R26" s="29"/>
      <c r="V26" s="30"/>
      <c r="W26" s="30"/>
      <c r="X26" s="30"/>
      <c r="Y26" s="30"/>
      <c r="Z26" s="30"/>
      <c r="AA26" s="30"/>
      <c r="AB26" s="30"/>
      <c r="AC26" s="30"/>
      <c r="AD26" s="30"/>
      <c r="AE26" s="30"/>
      <c r="AF26" s="30"/>
      <c r="AG26" s="30"/>
      <c r="AH26" s="30"/>
      <c r="AI26" s="30"/>
      <c r="AJ26" s="30"/>
      <c r="AK26" s="30"/>
      <c r="AL26" s="30"/>
      <c r="AM26" s="30"/>
      <c r="AN26" s="30"/>
      <c r="AO26" s="30"/>
      <c r="AP26" s="30"/>
    </row>
    <row r="27" spans="1:42" ht="14">
      <c r="A27" s="31" t="s">
        <v>212</v>
      </c>
      <c r="B27" s="666" t="s">
        <v>20</v>
      </c>
      <c r="C27" s="666"/>
      <c r="D27" s="35"/>
      <c r="E27" s="671" t="str">
        <f>入力シート!C11&amp;""</f>
        <v/>
      </c>
      <c r="F27" s="671"/>
      <c r="G27" s="671"/>
      <c r="H27" s="671"/>
      <c r="I27" s="671"/>
      <c r="J27" s="671"/>
      <c r="K27" s="673" t="s">
        <v>214</v>
      </c>
      <c r="L27" s="673"/>
      <c r="M27" s="694" t="str">
        <f>入力シート!C12&amp;""</f>
        <v/>
      </c>
      <c r="N27" s="695"/>
      <c r="O27" s="29"/>
      <c r="P27" s="307" t="s">
        <v>215</v>
      </c>
      <c r="Q27" s="29"/>
      <c r="R27" s="29"/>
      <c r="V27" s="30"/>
      <c r="W27" s="30"/>
      <c r="X27" s="30"/>
      <c r="Y27" s="30"/>
      <c r="Z27" s="30"/>
      <c r="AA27" s="30"/>
      <c r="AB27" s="30"/>
      <c r="AC27" s="30"/>
      <c r="AD27" s="30"/>
      <c r="AE27" s="30"/>
      <c r="AF27" s="30"/>
      <c r="AG27" s="30"/>
      <c r="AH27" s="30"/>
      <c r="AI27" s="30"/>
      <c r="AJ27" s="30"/>
      <c r="AK27" s="30"/>
      <c r="AL27" s="30"/>
      <c r="AM27" s="30"/>
      <c r="AN27" s="30"/>
      <c r="AO27" s="30"/>
      <c r="AP27" s="30"/>
    </row>
    <row r="28" spans="1:42" ht="14">
      <c r="A28" s="32" t="s">
        <v>212</v>
      </c>
      <c r="B28" s="698" t="s">
        <v>266</v>
      </c>
      <c r="C28" s="698"/>
      <c r="D28" s="36"/>
      <c r="E28" s="700" t="str">
        <f>入力シート!C13&amp;""</f>
        <v/>
      </c>
      <c r="F28" s="700"/>
      <c r="G28" s="700"/>
      <c r="H28" s="700"/>
      <c r="I28" s="700"/>
      <c r="J28" s="700"/>
      <c r="K28" s="674" t="s">
        <v>214</v>
      </c>
      <c r="L28" s="674"/>
      <c r="M28" s="696" t="str">
        <f>入力シート!C14&amp;""</f>
        <v/>
      </c>
      <c r="N28" s="697"/>
      <c r="O28" s="29"/>
      <c r="P28" s="307" t="s">
        <v>217</v>
      </c>
      <c r="Q28" s="29"/>
      <c r="R28" s="29"/>
      <c r="V28" s="30"/>
      <c r="W28" s="30"/>
      <c r="X28" s="30"/>
      <c r="Y28" s="30"/>
      <c r="Z28" s="30"/>
      <c r="AA28" s="30"/>
      <c r="AB28" s="30"/>
      <c r="AC28" s="30"/>
      <c r="AD28" s="30"/>
      <c r="AE28" s="30"/>
      <c r="AF28" s="30"/>
      <c r="AG28" s="30"/>
      <c r="AH28" s="30"/>
      <c r="AI28" s="30"/>
      <c r="AJ28" s="30"/>
      <c r="AK28" s="30"/>
      <c r="AL28" s="30"/>
      <c r="AM28" s="30"/>
      <c r="AN28" s="30"/>
      <c r="AO28" s="30"/>
      <c r="AP28" s="30"/>
    </row>
    <row r="29" spans="1:42" ht="30" customHeight="1">
      <c r="P29" s="307" t="s">
        <v>218</v>
      </c>
      <c r="V29" s="29"/>
      <c r="W29" s="29"/>
      <c r="X29" s="33"/>
      <c r="Y29" s="33"/>
      <c r="Z29" s="33"/>
      <c r="AA29" s="33"/>
      <c r="AB29" s="33"/>
      <c r="AC29" s="33"/>
    </row>
    <row r="30" spans="1:42" ht="30" customHeight="1">
      <c r="P30" s="306" t="s">
        <v>219</v>
      </c>
      <c r="V30" s="33"/>
      <c r="W30" s="33"/>
      <c r="X30" s="33"/>
      <c r="Y30" s="33"/>
      <c r="Z30" s="33"/>
      <c r="AA30" s="33"/>
      <c r="AB30" s="33"/>
      <c r="AC30" s="33"/>
    </row>
    <row r="31" spans="1:42" ht="30" customHeight="1">
      <c r="P31" s="2"/>
      <c r="V31" s="33"/>
      <c r="W31" s="33"/>
      <c r="X31" s="33"/>
      <c r="Y31" s="33"/>
      <c r="Z31" s="33"/>
      <c r="AA31" s="33"/>
      <c r="AB31" s="33"/>
      <c r="AC31" s="33"/>
    </row>
  </sheetData>
  <sheetProtection algorithmName="SHA-512" hashValue="dwNFeAOjp0u5WpxFcsmgnK2KH++IAvRqJVtfUL9yOSA/gUKS8yi+5We1vTbpNmZNL+C/fBNBdWUC/IksB2JJjA==" saltValue="PAt2+eqSqtLl615KCKewHw==" spinCount="100000" sheet="1" formatCells="0" formatRows="0" insertRows="0"/>
  <customSheetViews>
    <customSheetView guid="{1A32DCAA-758B-493F-8647-202013861FA3}" showPageBreaks="1" showGridLines="0" printArea="1" view="pageBreakPreview">
      <selection activeCell="W16" sqref="W16"/>
      <pageMargins left="0" right="0" top="0" bottom="0" header="0" footer="0"/>
      <pageSetup paperSize="9" orientation="portrait"/>
      <headerFooter alignWithMargins="0"/>
    </customSheetView>
  </customSheetViews>
  <mergeCells count="48">
    <mergeCell ref="H10:J10"/>
    <mergeCell ref="P1:T2"/>
    <mergeCell ref="A13:N13"/>
    <mergeCell ref="A11:N11"/>
    <mergeCell ref="H8:J8"/>
    <mergeCell ref="A1:N1"/>
    <mergeCell ref="A3:N3"/>
    <mergeCell ref="A4:N4"/>
    <mergeCell ref="A5:N5"/>
    <mergeCell ref="K7:N7"/>
    <mergeCell ref="K8:N8"/>
    <mergeCell ref="K9:N10"/>
    <mergeCell ref="A6:J6"/>
    <mergeCell ref="K6:N6"/>
    <mergeCell ref="H9:J9"/>
    <mergeCell ref="A8:F8"/>
    <mergeCell ref="I16:L16"/>
    <mergeCell ref="E19:N19"/>
    <mergeCell ref="E20:N20"/>
    <mergeCell ref="L21:L22"/>
    <mergeCell ref="B19:B20"/>
    <mergeCell ref="M27:N27"/>
    <mergeCell ref="M28:N28"/>
    <mergeCell ref="B27:C27"/>
    <mergeCell ref="B28:C28"/>
    <mergeCell ref="B24:D24"/>
    <mergeCell ref="K27:L27"/>
    <mergeCell ref="K28:L28"/>
    <mergeCell ref="E27:J27"/>
    <mergeCell ref="E28:J28"/>
    <mergeCell ref="L24:M24"/>
    <mergeCell ref="E24:J24"/>
    <mergeCell ref="P4:AE5"/>
    <mergeCell ref="B21:B22"/>
    <mergeCell ref="F21:G22"/>
    <mergeCell ref="H21:I22"/>
    <mergeCell ref="C21:E22"/>
    <mergeCell ref="I17:L17"/>
    <mergeCell ref="H7:J7"/>
    <mergeCell ref="M21:N22"/>
    <mergeCell ref="J21:K22"/>
    <mergeCell ref="B17:F17"/>
    <mergeCell ref="B16:F16"/>
    <mergeCell ref="B15:F15"/>
    <mergeCell ref="B18:F18"/>
    <mergeCell ref="M16:N16"/>
    <mergeCell ref="M17:N17"/>
    <mergeCell ref="H15:N15"/>
  </mergeCells>
  <phoneticPr fontId="3"/>
  <conditionalFormatting sqref="E19:N20 C21 M21">
    <cfRule type="expression" dxfId="26" priority="3">
      <formula>C19=""</formula>
    </cfRule>
  </conditionalFormatting>
  <conditionalFormatting sqref="H21:I22">
    <cfRule type="expression" dxfId="25" priority="1">
      <formula>AND($H$21="",$J$21="支店")</formula>
    </cfRule>
  </conditionalFormatting>
  <conditionalFormatting sqref="O8:S8">
    <cfRule type="expression" dxfId="24" priority="4">
      <formula>LEN(O8)&gt;0</formula>
    </cfRule>
  </conditionalFormatting>
  <dataValidations count="2">
    <dataValidation type="list" allowBlank="1" showInputMessage="1" showErrorMessage="1" sqref="J21" xr:uid="{00000000-0002-0000-0900-000000000000}">
      <formula1>"本店,支店"</formula1>
    </dataValidation>
    <dataValidation type="list" allowBlank="1" showInputMessage="1" showErrorMessage="1" sqref="L21:L22" xr:uid="{00000000-0002-0000-0900-000001000000}">
      <formula1>"１　普通№,２　当座№"</formula1>
    </dataValidation>
  </dataValidations>
  <hyperlinks>
    <hyperlink ref="P1:T2" location="入力シート!A1" display="入力シートへ戻る" xr:uid="{00000000-0004-0000-09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AQ32"/>
  <sheetViews>
    <sheetView showGridLines="0" zoomScaleNormal="100" zoomScaleSheetLayoutView="100" workbookViewId="0">
      <selection sqref="A1:O1"/>
    </sheetView>
  </sheetViews>
  <sheetFormatPr defaultColWidth="4" defaultRowHeight="30" customHeight="1"/>
  <cols>
    <col min="1" max="1" width="2.58203125" style="28" customWidth="1"/>
    <col min="2" max="2" width="2.08203125" style="28" customWidth="1"/>
    <col min="3" max="3" width="3.08203125" style="28" customWidth="1"/>
    <col min="4" max="4" width="5.58203125" style="28" customWidth="1"/>
    <col min="5" max="5" width="1.58203125" style="28" customWidth="1"/>
    <col min="6" max="6" width="6.58203125" style="28" customWidth="1"/>
    <col min="7" max="7" width="1.58203125" style="28" customWidth="1"/>
    <col min="8" max="11" width="5.58203125" style="28" customWidth="1"/>
    <col min="12" max="12" width="1.58203125" style="28" customWidth="1"/>
    <col min="13" max="14" width="10.58203125" style="28" customWidth="1"/>
    <col min="15" max="15" width="9.58203125" style="28" customWidth="1"/>
    <col min="16" max="17" width="4" style="28"/>
    <col min="18" max="18" width="6.5" style="28" bestFit="1" customWidth="1"/>
    <col min="19" max="16384" width="4" style="28"/>
  </cols>
  <sheetData>
    <row r="1" spans="1:32" ht="14">
      <c r="A1" s="713" t="s">
        <v>311</v>
      </c>
      <c r="B1" s="713"/>
      <c r="C1" s="713"/>
      <c r="D1" s="713"/>
      <c r="E1" s="713"/>
      <c r="F1" s="713"/>
      <c r="G1" s="713"/>
      <c r="H1" s="713"/>
      <c r="I1" s="713"/>
      <c r="J1" s="713"/>
      <c r="K1" s="713"/>
      <c r="L1" s="713"/>
      <c r="M1" s="713"/>
      <c r="N1" s="713"/>
      <c r="O1" s="713"/>
      <c r="Q1" s="448" t="s">
        <v>111</v>
      </c>
      <c r="R1" s="449"/>
      <c r="S1" s="449"/>
      <c r="T1" s="449"/>
      <c r="U1" s="450"/>
      <c r="V1" s="284"/>
    </row>
    <row r="2" spans="1:32" ht="14.5" thickBot="1">
      <c r="Q2" s="451"/>
      <c r="R2" s="452"/>
      <c r="S2" s="452"/>
      <c r="T2" s="452"/>
      <c r="U2" s="453"/>
      <c r="V2" s="284"/>
    </row>
    <row r="3" spans="1:32" ht="30" customHeight="1">
      <c r="A3" s="488" t="s">
        <v>312</v>
      </c>
      <c r="B3" s="488"/>
      <c r="C3" s="488"/>
      <c r="D3" s="488"/>
      <c r="E3" s="488"/>
      <c r="F3" s="488"/>
      <c r="G3" s="488"/>
      <c r="H3" s="488"/>
      <c r="I3" s="488"/>
      <c r="J3" s="488"/>
      <c r="K3" s="488"/>
      <c r="L3" s="488"/>
      <c r="M3" s="488"/>
      <c r="N3" s="488"/>
      <c r="O3" s="488"/>
      <c r="Q3" s="284"/>
      <c r="R3" s="284"/>
      <c r="S3" s="284"/>
      <c r="T3" s="284"/>
      <c r="U3" s="284"/>
      <c r="V3" s="284"/>
    </row>
    <row r="4" spans="1:32" ht="30" customHeight="1">
      <c r="A4" s="212"/>
      <c r="B4" s="212"/>
      <c r="C4" s="212"/>
      <c r="D4" s="212"/>
      <c r="E4" s="212"/>
      <c r="F4" s="212"/>
      <c r="G4" s="212"/>
      <c r="H4" s="212"/>
      <c r="I4" s="212"/>
      <c r="J4" s="212"/>
      <c r="K4" s="212"/>
      <c r="L4" s="212"/>
      <c r="M4" s="715" t="str">
        <f>IFERROR(IF(OR(入力シート!D10="",入力シート!F10="",入力シート!H10=""),"年　　月　　日","令和"&amp;入力シート!D10-2018&amp;"年"&amp;入力シート!F10&amp;"月"&amp;入力シート!H10&amp;"日"),"年　　月　　日")</f>
        <v>年　　月　　日</v>
      </c>
      <c r="N4" s="715"/>
      <c r="O4" s="715"/>
      <c r="Q4" s="381" t="s">
        <v>483</v>
      </c>
      <c r="R4" s="381"/>
      <c r="S4" s="381"/>
      <c r="T4" s="381"/>
      <c r="U4" s="381"/>
      <c r="V4" s="381"/>
      <c r="W4" s="381"/>
      <c r="X4" s="381"/>
      <c r="Y4" s="381"/>
      <c r="Z4" s="381"/>
      <c r="AA4" s="381"/>
      <c r="AB4" s="381"/>
      <c r="AC4" s="381"/>
      <c r="AD4" s="381"/>
      <c r="AE4" s="381"/>
      <c r="AF4" s="381"/>
    </row>
    <row r="5" spans="1:32" ht="30" customHeight="1">
      <c r="A5" s="714" t="str">
        <f>IF(入力シート!C30="前橋市長","（宛先）前橋市長",IF(入力シート!C30="前橋市公営企業管理者","（宛先）前橋市公営企業管理者","「発注者」が未入力です。"))</f>
        <v>「発注者」が未入力です。</v>
      </c>
      <c r="B5" s="714"/>
      <c r="C5" s="714"/>
      <c r="D5" s="714"/>
      <c r="E5" s="714"/>
      <c r="F5" s="714"/>
      <c r="G5" s="714"/>
      <c r="H5" s="714"/>
      <c r="I5" s="714"/>
      <c r="J5" s="714"/>
      <c r="K5" s="714"/>
      <c r="L5" s="714"/>
      <c r="M5" s="714"/>
      <c r="N5" s="714"/>
      <c r="O5" s="714"/>
      <c r="Q5" s="381"/>
      <c r="R5" s="381"/>
      <c r="S5" s="381"/>
      <c r="T5" s="381"/>
      <c r="U5" s="381"/>
      <c r="V5" s="381"/>
      <c r="W5" s="381"/>
      <c r="X5" s="381"/>
      <c r="Y5" s="381"/>
      <c r="Z5" s="381"/>
      <c r="AA5" s="381"/>
      <c r="AB5" s="381"/>
      <c r="AC5" s="381"/>
      <c r="AD5" s="381"/>
      <c r="AE5" s="381"/>
      <c r="AF5" s="381"/>
    </row>
    <row r="6" spans="1:32" ht="60" customHeight="1">
      <c r="A6" s="637" t="s">
        <v>480</v>
      </c>
      <c r="B6" s="637"/>
      <c r="C6" s="637"/>
      <c r="D6" s="637"/>
      <c r="E6" s="637"/>
      <c r="F6" s="637"/>
      <c r="G6" s="637"/>
      <c r="H6" s="637"/>
      <c r="I6" s="637"/>
      <c r="J6" s="637"/>
      <c r="K6" s="637"/>
      <c r="M6" s="711" t="str">
        <f>IF(入力シート!C15="","「共同企業体名」が未入力です。",入力シート!C15)</f>
        <v>（例）○○・○○○・○○　本庁管内　○○○○○○○○○○○○○○○○○○工事特定建設工事共同企業体</v>
      </c>
      <c r="N6" s="711"/>
      <c r="O6" s="711"/>
      <c r="Q6" s="284"/>
      <c r="R6" s="284"/>
      <c r="S6" s="284"/>
      <c r="T6" s="284"/>
      <c r="U6" s="284"/>
      <c r="V6" s="287"/>
    </row>
    <row r="7" spans="1:32" ht="30" customHeight="1">
      <c r="I7" s="636" t="s">
        <v>269</v>
      </c>
      <c r="J7" s="636"/>
      <c r="K7" s="636"/>
      <c r="M7" s="711" t="str">
        <f>IF(入力シート!C46=入力シート!A16,入力シート!C19,IF(入力シート!C46=入力シート!A20,入力シート!C23,入力シート!C27))</f>
        <v>（例）前橋市表町１－１－１</v>
      </c>
      <c r="N7" s="711"/>
      <c r="O7" s="711"/>
      <c r="Q7" s="284"/>
      <c r="R7" s="284"/>
      <c r="S7" s="284"/>
      <c r="T7" s="284"/>
      <c r="U7" s="284"/>
      <c r="V7" s="284"/>
    </row>
    <row r="8" spans="1:32" ht="45" customHeight="1">
      <c r="A8" s="726" t="str">
        <f>入力シート!B46</f>
        <v>代表者</v>
      </c>
      <c r="B8" s="726"/>
      <c r="C8" s="726"/>
      <c r="D8" s="726"/>
      <c r="E8" s="726"/>
      <c r="F8" s="726"/>
      <c r="G8" s="726"/>
      <c r="H8" s="726"/>
      <c r="I8" s="636" t="s">
        <v>289</v>
      </c>
      <c r="J8" s="636"/>
      <c r="K8" s="636"/>
      <c r="M8" s="711" t="str">
        <f>IF(入力シート!C46=入力シート!A16,入力シート!C16,IF(入力シート!C46=入力シート!A20,入力シート!C20,入力シート!C24))</f>
        <v>（例）○○工業株式会社</v>
      </c>
      <c r="N8" s="711"/>
      <c r="O8" s="711"/>
      <c r="P8" s="26"/>
      <c r="Q8" s="286"/>
      <c r="R8" s="286"/>
      <c r="S8" s="286"/>
      <c r="T8" s="286"/>
      <c r="U8" s="284"/>
      <c r="V8" s="284"/>
    </row>
    <row r="9" spans="1:32" ht="30" customHeight="1">
      <c r="I9" s="636" t="s">
        <v>290</v>
      </c>
      <c r="J9" s="636"/>
      <c r="K9" s="636"/>
      <c r="M9" s="711" t="str">
        <f>IF(入力シート!C46=入力シート!A16,入力シート!C17&amp;入力シート!C18,IF(入力シート!C46=入力シート!A20,入力シート!C21&amp;入力シート!C22,入力シート!C25&amp;入力シート!C26))</f>
        <v>（例）代表取締役（例）前橋　太朗</v>
      </c>
      <c r="N9" s="711"/>
      <c r="O9" s="711"/>
      <c r="Q9" s="306" t="s">
        <v>139</v>
      </c>
    </row>
    <row r="10" spans="1:32" ht="14">
      <c r="B10" s="214"/>
      <c r="C10" s="214"/>
      <c r="D10" s="214"/>
      <c r="E10" s="214"/>
      <c r="F10" s="214"/>
      <c r="G10" s="214"/>
      <c r="H10" s="214"/>
      <c r="I10" s="214"/>
      <c r="J10" s="214"/>
      <c r="K10" s="214"/>
      <c r="Q10" s="306" t="s">
        <v>140</v>
      </c>
    </row>
    <row r="11" spans="1:32" ht="20.149999999999999" customHeight="1">
      <c r="B11" s="373"/>
      <c r="C11" s="725" t="str">
        <f>IFERROR(IF(OR(入力シート!D33="",入力シート!F33="",入力シート!H33=""),"年　　月　　日","令和"&amp;入力シート!D33-2018&amp;"年"&amp;入力シート!F33&amp;"月"&amp;入力シート!H33&amp;"日"),"年　　月　　日")</f>
        <v>年　　月　　日</v>
      </c>
      <c r="D11" s="725"/>
      <c r="E11" s="725"/>
      <c r="F11" s="725"/>
      <c r="G11" s="724" t="s">
        <v>313</v>
      </c>
      <c r="H11" s="724"/>
      <c r="I11" s="724"/>
      <c r="J11" s="724"/>
      <c r="K11" s="724"/>
      <c r="L11" s="724"/>
      <c r="M11" s="724"/>
      <c r="N11" s="724"/>
      <c r="O11" s="724"/>
    </row>
    <row r="12" spans="1:32" ht="20.149999999999999" customHeight="1">
      <c r="A12" s="215"/>
      <c r="B12" s="713" t="s">
        <v>314</v>
      </c>
      <c r="C12" s="713"/>
      <c r="D12" s="713"/>
      <c r="E12" s="713"/>
      <c r="F12" s="713"/>
      <c r="G12" s="713"/>
      <c r="H12" s="713"/>
      <c r="I12" s="713"/>
      <c r="J12" s="713"/>
      <c r="K12" s="713"/>
      <c r="L12" s="713"/>
      <c r="M12" s="713"/>
      <c r="N12" s="713"/>
      <c r="O12" s="713"/>
    </row>
    <row r="13" spans="1:32" ht="10" customHeight="1"/>
    <row r="14" spans="1:32" ht="30" customHeight="1">
      <c r="A14" s="723" t="s">
        <v>227</v>
      </c>
      <c r="B14" s="723"/>
      <c r="C14" s="723"/>
      <c r="D14" s="723"/>
      <c r="E14" s="723"/>
      <c r="F14" s="723"/>
      <c r="G14" s="723"/>
      <c r="H14" s="723"/>
      <c r="I14" s="723"/>
      <c r="J14" s="723"/>
      <c r="K14" s="723"/>
      <c r="L14" s="723"/>
      <c r="M14" s="723"/>
      <c r="N14" s="723"/>
      <c r="O14" s="723"/>
    </row>
    <row r="15" spans="1:32" ht="10" customHeight="1"/>
    <row r="16" spans="1:32" ht="20.149999999999999" customHeight="1">
      <c r="A16" s="216" t="s">
        <v>141</v>
      </c>
      <c r="B16" s="740" t="s">
        <v>315</v>
      </c>
      <c r="C16" s="740"/>
      <c r="D16" s="740"/>
      <c r="E16" s="740"/>
      <c r="F16" s="740"/>
      <c r="G16" s="740"/>
      <c r="H16" s="740"/>
      <c r="I16" s="740"/>
      <c r="J16" s="740"/>
      <c r="K16" s="740"/>
      <c r="L16" s="740"/>
      <c r="M16" s="740"/>
      <c r="N16" s="740"/>
      <c r="O16" s="740"/>
    </row>
    <row r="17" spans="1:43" ht="30" customHeight="1">
      <c r="A17" s="216"/>
      <c r="B17" s="716" t="s">
        <v>302</v>
      </c>
      <c r="C17" s="717"/>
      <c r="D17" s="217" t="s">
        <v>303</v>
      </c>
      <c r="E17" s="218"/>
      <c r="F17" s="703"/>
      <c r="G17" s="703"/>
      <c r="H17" s="703"/>
      <c r="I17" s="703"/>
      <c r="J17" s="703"/>
      <c r="K17" s="703"/>
      <c r="L17" s="703"/>
      <c r="M17" s="703"/>
      <c r="N17" s="703"/>
      <c r="O17" s="704"/>
    </row>
    <row r="18" spans="1:43" ht="30" customHeight="1">
      <c r="A18" s="216"/>
      <c r="B18" s="718"/>
      <c r="C18" s="719"/>
      <c r="D18" s="219" t="s">
        <v>304</v>
      </c>
      <c r="E18" s="220"/>
      <c r="F18" s="722"/>
      <c r="G18" s="722"/>
      <c r="H18" s="722"/>
      <c r="I18" s="722"/>
      <c r="J18" s="722"/>
      <c r="K18" s="722"/>
      <c r="L18" s="722"/>
      <c r="M18" s="722"/>
      <c r="N18" s="722"/>
      <c r="O18" s="732"/>
    </row>
    <row r="19" spans="1:43" ht="30" customHeight="1">
      <c r="A19" s="216"/>
      <c r="B19" s="718" t="s">
        <v>305</v>
      </c>
      <c r="C19" s="719"/>
      <c r="D19" s="683"/>
      <c r="E19" s="613"/>
      <c r="F19" s="613"/>
      <c r="G19" s="613" t="s">
        <v>306</v>
      </c>
      <c r="H19" s="613"/>
      <c r="I19" s="613"/>
      <c r="J19" s="613"/>
      <c r="K19" s="613" t="s">
        <v>307</v>
      </c>
      <c r="L19" s="613"/>
      <c r="M19" s="613" t="s">
        <v>308</v>
      </c>
      <c r="N19" s="630"/>
      <c r="O19" s="687"/>
    </row>
    <row r="20" spans="1:43" ht="30" customHeight="1">
      <c r="A20" s="216"/>
      <c r="B20" s="720"/>
      <c r="C20" s="721"/>
      <c r="D20" s="684"/>
      <c r="E20" s="623"/>
      <c r="F20" s="623"/>
      <c r="G20" s="623"/>
      <c r="H20" s="623"/>
      <c r="I20" s="623"/>
      <c r="J20" s="623"/>
      <c r="K20" s="623"/>
      <c r="L20" s="623"/>
      <c r="M20" s="623"/>
      <c r="N20" s="688"/>
      <c r="O20" s="689"/>
    </row>
    <row r="21" spans="1:43" ht="10" customHeight="1">
      <c r="A21" s="216"/>
      <c r="B21" s="221"/>
      <c r="C21" s="221"/>
      <c r="D21" s="222"/>
      <c r="E21" s="222"/>
      <c r="F21" s="222"/>
      <c r="G21" s="222"/>
      <c r="H21" s="222"/>
      <c r="I21" s="222"/>
      <c r="J21" s="222"/>
      <c r="K21" s="222"/>
      <c r="M21" s="215"/>
      <c r="N21" s="215"/>
    </row>
    <row r="22" spans="1:43" ht="30" customHeight="1">
      <c r="A22" s="216" t="s">
        <v>190</v>
      </c>
      <c r="B22" s="636" t="s">
        <v>36</v>
      </c>
      <c r="C22" s="636"/>
      <c r="D22" s="636"/>
      <c r="E22" s="636"/>
      <c r="F22" s="636"/>
      <c r="G22" s="215"/>
      <c r="H22" s="722" t="str">
        <f>IF(入力シート!C31="","「件名」が未入力です。",入力シート!C31)</f>
        <v>（例）本庁管内○○工事</v>
      </c>
      <c r="I22" s="722"/>
      <c r="J22" s="722"/>
      <c r="K22" s="722"/>
      <c r="L22" s="722"/>
      <c r="M22" s="722"/>
      <c r="N22" s="722"/>
      <c r="O22" s="722"/>
      <c r="X22" s="241"/>
    </row>
    <row r="23" spans="1:43" ht="10" customHeight="1">
      <c r="A23" s="216"/>
      <c r="B23" s="221"/>
      <c r="C23" s="221"/>
      <c r="D23" s="222"/>
      <c r="E23" s="222"/>
      <c r="F23" s="222"/>
      <c r="G23" s="222"/>
      <c r="H23" s="222"/>
      <c r="I23" s="222"/>
      <c r="J23" s="222"/>
      <c r="K23" s="222"/>
      <c r="M23" s="215"/>
      <c r="N23" s="215"/>
    </row>
    <row r="24" spans="1:43" ht="50.15" customHeight="1">
      <c r="A24" s="216"/>
      <c r="B24" s="728" t="s">
        <v>309</v>
      </c>
      <c r="C24" s="728"/>
      <c r="D24" s="728"/>
      <c r="E24" s="728"/>
      <c r="F24" s="595"/>
      <c r="G24" s="596"/>
      <c r="H24" s="596"/>
      <c r="I24" s="596"/>
      <c r="J24" s="596"/>
      <c r="K24" s="727"/>
      <c r="L24" s="215"/>
      <c r="M24" s="728" t="s">
        <v>310</v>
      </c>
      <c r="N24" s="728"/>
      <c r="O24" s="223"/>
    </row>
    <row r="25" spans="1:43" ht="20.149999999999999" customHeight="1">
      <c r="B25" s="741" t="s">
        <v>316</v>
      </c>
      <c r="C25" s="741"/>
      <c r="D25" s="741"/>
      <c r="E25" s="741"/>
      <c r="F25" s="741"/>
      <c r="G25" s="741"/>
      <c r="H25" s="741"/>
      <c r="I25" s="741"/>
      <c r="J25" s="741"/>
      <c r="K25" s="741"/>
      <c r="L25" s="741"/>
      <c r="M25" s="741"/>
      <c r="N25" s="741"/>
      <c r="O25" s="741"/>
      <c r="P25" s="224"/>
      <c r="Q25" s="224"/>
      <c r="R25" s="224"/>
      <c r="S25" s="224"/>
      <c r="W25" s="225"/>
      <c r="X25" s="225"/>
      <c r="Y25" s="225"/>
      <c r="Z25" s="225"/>
      <c r="AA25" s="225"/>
      <c r="AB25" s="225"/>
      <c r="AC25" s="225"/>
      <c r="AD25" s="225"/>
      <c r="AE25" s="225"/>
      <c r="AF25" s="225"/>
      <c r="AG25" s="225"/>
      <c r="AH25" s="225"/>
      <c r="AI25" s="225"/>
      <c r="AJ25" s="225"/>
      <c r="AK25" s="225"/>
      <c r="AL25" s="225"/>
      <c r="AM25" s="225"/>
      <c r="AN25" s="225"/>
      <c r="AO25" s="225"/>
      <c r="AP25" s="225"/>
      <c r="AQ25" s="225"/>
    </row>
    <row r="26" spans="1:43" ht="10" customHeight="1">
      <c r="A26" s="216"/>
      <c r="B26" s="221"/>
      <c r="C26" s="221"/>
      <c r="D26" s="222"/>
      <c r="E26" s="222"/>
      <c r="F26" s="222"/>
      <c r="G26" s="222"/>
      <c r="H26" s="222"/>
      <c r="I26" s="222"/>
      <c r="J26" s="222"/>
      <c r="K26" s="222"/>
      <c r="M26" s="215"/>
      <c r="N26" s="215"/>
    </row>
    <row r="27" spans="1:43" ht="14">
      <c r="A27" s="729" t="s">
        <v>210</v>
      </c>
      <c r="B27" s="730"/>
      <c r="C27" s="730"/>
      <c r="D27" s="730"/>
      <c r="E27" s="730"/>
      <c r="F27" s="730"/>
      <c r="G27" s="730"/>
      <c r="H27" s="730"/>
      <c r="I27" s="730"/>
      <c r="J27" s="730"/>
      <c r="K27" s="730"/>
      <c r="L27" s="730"/>
      <c r="M27" s="730"/>
      <c r="N27" s="730"/>
      <c r="O27" s="731"/>
      <c r="P27" s="224"/>
      <c r="Q27" s="306" t="s">
        <v>211</v>
      </c>
      <c r="R27" s="224"/>
      <c r="S27" s="224"/>
      <c r="W27" s="225"/>
      <c r="X27" s="225"/>
      <c r="Y27" s="225"/>
      <c r="Z27" s="225"/>
      <c r="AA27" s="225"/>
      <c r="AB27" s="225"/>
      <c r="AC27" s="225"/>
      <c r="AD27" s="225"/>
      <c r="AE27" s="225"/>
      <c r="AF27" s="225"/>
      <c r="AG27" s="225"/>
      <c r="AH27" s="225"/>
      <c r="AI27" s="225"/>
      <c r="AJ27" s="225"/>
      <c r="AK27" s="225"/>
      <c r="AL27" s="225"/>
      <c r="AM27" s="225"/>
      <c r="AN27" s="225"/>
      <c r="AO27" s="225"/>
      <c r="AP27" s="225"/>
      <c r="AQ27" s="225"/>
    </row>
    <row r="28" spans="1:43" ht="14">
      <c r="A28" s="226" t="s">
        <v>212</v>
      </c>
      <c r="B28" s="636" t="s">
        <v>20</v>
      </c>
      <c r="C28" s="636"/>
      <c r="D28" s="636"/>
      <c r="E28" s="215"/>
      <c r="F28" s="714" t="str">
        <f>入力シート!C11&amp;""</f>
        <v/>
      </c>
      <c r="G28" s="714"/>
      <c r="H28" s="714"/>
      <c r="I28" s="714"/>
      <c r="J28" s="714"/>
      <c r="K28" s="714"/>
      <c r="L28" s="737" t="s">
        <v>214</v>
      </c>
      <c r="M28" s="737"/>
      <c r="N28" s="738" t="str">
        <f>入力シート!C12&amp;""</f>
        <v/>
      </c>
      <c r="O28" s="739"/>
      <c r="P28" s="224"/>
      <c r="Q28" s="307" t="s">
        <v>215</v>
      </c>
      <c r="R28" s="224"/>
      <c r="S28" s="224"/>
      <c r="W28" s="225"/>
      <c r="X28" s="225"/>
      <c r="Y28" s="225"/>
      <c r="Z28" s="225"/>
      <c r="AA28" s="225"/>
      <c r="AB28" s="225"/>
      <c r="AC28" s="225"/>
      <c r="AD28" s="225"/>
      <c r="AE28" s="225"/>
      <c r="AF28" s="225"/>
      <c r="AG28" s="225"/>
      <c r="AH28" s="225"/>
      <c r="AI28" s="225"/>
      <c r="AJ28" s="225"/>
      <c r="AK28" s="225"/>
      <c r="AL28" s="225"/>
      <c r="AM28" s="225"/>
      <c r="AN28" s="225"/>
      <c r="AO28" s="225"/>
      <c r="AP28" s="225"/>
      <c r="AQ28" s="225"/>
    </row>
    <row r="29" spans="1:43" ht="14">
      <c r="A29" s="227" t="s">
        <v>212</v>
      </c>
      <c r="B29" s="733" t="s">
        <v>266</v>
      </c>
      <c r="C29" s="733"/>
      <c r="D29" s="733"/>
      <c r="E29" s="220"/>
      <c r="F29" s="722" t="str">
        <f>入力シート!C13&amp;""</f>
        <v/>
      </c>
      <c r="G29" s="722"/>
      <c r="H29" s="722"/>
      <c r="I29" s="722"/>
      <c r="J29" s="722"/>
      <c r="K29" s="722"/>
      <c r="L29" s="734" t="s">
        <v>214</v>
      </c>
      <c r="M29" s="734"/>
      <c r="N29" s="735" t="str">
        <f>入力シート!C14&amp;""</f>
        <v/>
      </c>
      <c r="O29" s="736"/>
      <c r="P29" s="224"/>
      <c r="Q29" s="307" t="s">
        <v>217</v>
      </c>
      <c r="R29" s="224"/>
      <c r="S29" s="224"/>
      <c r="W29" s="225"/>
      <c r="X29" s="225"/>
      <c r="Y29" s="225"/>
      <c r="Z29" s="225"/>
      <c r="AA29" s="225"/>
      <c r="AB29" s="225"/>
      <c r="AC29" s="225"/>
      <c r="AD29" s="225"/>
      <c r="AE29" s="225"/>
      <c r="AF29" s="225"/>
      <c r="AG29" s="225"/>
      <c r="AH29" s="225"/>
      <c r="AI29" s="225"/>
      <c r="AJ29" s="225"/>
      <c r="AK29" s="225"/>
      <c r="AL29" s="225"/>
      <c r="AM29" s="225"/>
      <c r="AN29" s="225"/>
      <c r="AO29" s="225"/>
      <c r="AP29" s="225"/>
      <c r="AQ29" s="225"/>
    </row>
    <row r="30" spans="1:43" ht="30" customHeight="1">
      <c r="Q30" s="307" t="s">
        <v>218</v>
      </c>
      <c r="W30" s="224"/>
      <c r="X30" s="224"/>
      <c r="Y30" s="228"/>
      <c r="Z30" s="228"/>
      <c r="AA30" s="228"/>
      <c r="AB30" s="228"/>
      <c r="AC30" s="228"/>
      <c r="AD30" s="228"/>
    </row>
    <row r="31" spans="1:43" ht="30" customHeight="1">
      <c r="Q31" s="306" t="s">
        <v>219</v>
      </c>
      <c r="W31" s="228"/>
      <c r="X31" s="228"/>
      <c r="Y31" s="228"/>
      <c r="Z31" s="228"/>
      <c r="AA31" s="228"/>
      <c r="AB31" s="228"/>
      <c r="AC31" s="228"/>
      <c r="AD31" s="228"/>
    </row>
    <row r="32" spans="1:43" ht="30" customHeight="1">
      <c r="Q32" s="2"/>
      <c r="W32" s="228"/>
      <c r="X32" s="228"/>
      <c r="Y32" s="228"/>
      <c r="Z32" s="228"/>
      <c r="AA32" s="228"/>
      <c r="AB32" s="228"/>
      <c r="AC32" s="228"/>
      <c r="AD32" s="228"/>
    </row>
  </sheetData>
  <sheetProtection algorithmName="SHA-512" hashValue="f3Fo2GKX1nLfvZLkrxNYAFneQujjgfwV0zm6xl186gh2VQfL53e4zXb4nl/G5i2aq0M1P4YnXMkYQshruY8UmQ==" saltValue="3Uw1/L65Ycz1BQgh32LfXw==" spinCount="100000" sheet="1" formatCells="0" formatRows="0" insertRows="0"/>
  <customSheetViews>
    <customSheetView guid="{1A32DCAA-758B-493F-8647-202013861FA3}" showPageBreaks="1" showGridLines="0" printArea="1" view="pageBreakPreview">
      <selection activeCell="L4" sqref="L4:N4"/>
      <pageMargins left="0" right="0" top="0" bottom="0" header="0" footer="0"/>
      <pageSetup paperSize="9" orientation="portrait"/>
      <headerFooter alignWithMargins="0"/>
    </customSheetView>
  </customSheetViews>
  <mergeCells count="45">
    <mergeCell ref="A27:O27"/>
    <mergeCell ref="Q1:U2"/>
    <mergeCell ref="F29:K29"/>
    <mergeCell ref="F17:O17"/>
    <mergeCell ref="F18:O18"/>
    <mergeCell ref="B29:D29"/>
    <mergeCell ref="L29:M29"/>
    <mergeCell ref="N29:O29"/>
    <mergeCell ref="B28:D28"/>
    <mergeCell ref="L28:M28"/>
    <mergeCell ref="N28:O28"/>
    <mergeCell ref="F28:K28"/>
    <mergeCell ref="B16:O16"/>
    <mergeCell ref="B25:O25"/>
    <mergeCell ref="N19:O20"/>
    <mergeCell ref="B24:E24"/>
    <mergeCell ref="F24:K24"/>
    <mergeCell ref="M24:N24"/>
    <mergeCell ref="D19:F20"/>
    <mergeCell ref="G19:H20"/>
    <mergeCell ref="I19:J20"/>
    <mergeCell ref="K19:L20"/>
    <mergeCell ref="M19:M20"/>
    <mergeCell ref="B17:C18"/>
    <mergeCell ref="B19:C20"/>
    <mergeCell ref="B22:F22"/>
    <mergeCell ref="H22:O22"/>
    <mergeCell ref="I8:K8"/>
    <mergeCell ref="M8:O8"/>
    <mergeCell ref="I9:K9"/>
    <mergeCell ref="M9:O9"/>
    <mergeCell ref="A14:O14"/>
    <mergeCell ref="G11:O11"/>
    <mergeCell ref="B12:O12"/>
    <mergeCell ref="C11:F11"/>
    <mergeCell ref="A8:H8"/>
    <mergeCell ref="Q4:AF5"/>
    <mergeCell ref="A1:O1"/>
    <mergeCell ref="A3:O3"/>
    <mergeCell ref="A5:O5"/>
    <mergeCell ref="I7:K7"/>
    <mergeCell ref="M7:O7"/>
    <mergeCell ref="M4:O4"/>
    <mergeCell ref="A6:K6"/>
    <mergeCell ref="M6:O6"/>
  </mergeCells>
  <phoneticPr fontId="3"/>
  <conditionalFormatting sqref="F17:O18 D19 N19">
    <cfRule type="expression" dxfId="23" priority="2">
      <formula>D17=""</formula>
    </cfRule>
  </conditionalFormatting>
  <conditionalFormatting sqref="I19:J20">
    <cfRule type="expression" dxfId="22" priority="1">
      <formula>AND($I$19="",$K$19="支店")</formula>
    </cfRule>
  </conditionalFormatting>
  <conditionalFormatting sqref="P8:T8">
    <cfRule type="expression" dxfId="21" priority="6">
      <formula>LEN(P8)&gt;0</formula>
    </cfRule>
  </conditionalFormatting>
  <dataValidations count="2">
    <dataValidation type="list" allowBlank="1" showInputMessage="1" showErrorMessage="1" sqref="M19:M20" xr:uid="{00000000-0002-0000-0A00-000000000000}">
      <formula1>"１　普通№,２　当座№"</formula1>
    </dataValidation>
    <dataValidation type="list" allowBlank="1" showInputMessage="1" showErrorMessage="1" sqref="K19" xr:uid="{00000000-0002-0000-0A00-000001000000}">
      <formula1>"本店,支店"</formula1>
    </dataValidation>
  </dataValidations>
  <hyperlinks>
    <hyperlink ref="Q1:U2" location="入力シート!A1" display="入力シートへ戻る" xr:uid="{00000000-0004-0000-0A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AN36"/>
  <sheetViews>
    <sheetView showGridLines="0" zoomScaleNormal="100" zoomScaleSheetLayoutView="100" workbookViewId="0">
      <selection sqref="A1:K1"/>
    </sheetView>
  </sheetViews>
  <sheetFormatPr defaultColWidth="4" defaultRowHeight="30" customHeight="1"/>
  <cols>
    <col min="1" max="1" width="2.58203125" style="28" customWidth="1"/>
    <col min="2" max="2" width="10.58203125" style="28" customWidth="1"/>
    <col min="3" max="3" width="1.58203125" style="28" customWidth="1"/>
    <col min="4" max="4" width="4.58203125" style="28" customWidth="1"/>
    <col min="5" max="5" width="8.58203125" style="28" customWidth="1"/>
    <col min="6" max="6" width="13.58203125" style="28" customWidth="1"/>
    <col min="7" max="7" width="1.58203125" style="28" customWidth="1"/>
    <col min="8" max="8" width="9.58203125" style="28" customWidth="1"/>
    <col min="9" max="9" width="1.58203125" style="28" customWidth="1"/>
    <col min="10" max="11" width="11.58203125" style="28" customWidth="1"/>
    <col min="12" max="12" width="4" style="28"/>
    <col min="13" max="13" width="6.5" style="28" bestFit="1" customWidth="1"/>
    <col min="14" max="16384" width="4" style="28"/>
  </cols>
  <sheetData>
    <row r="1" spans="1:28" ht="30" customHeight="1">
      <c r="A1" s="713" t="s">
        <v>317</v>
      </c>
      <c r="B1" s="713"/>
      <c r="C1" s="713"/>
      <c r="D1" s="713"/>
      <c r="E1" s="713"/>
      <c r="F1" s="713"/>
      <c r="G1" s="713"/>
      <c r="H1" s="713"/>
      <c r="I1" s="713"/>
      <c r="J1" s="713"/>
      <c r="K1" s="713"/>
      <c r="M1" s="448" t="s">
        <v>111</v>
      </c>
      <c r="N1" s="449"/>
      <c r="O1" s="449"/>
      <c r="P1" s="449"/>
      <c r="Q1" s="450"/>
      <c r="R1" s="284"/>
    </row>
    <row r="2" spans="1:28" ht="10" customHeight="1" thickBot="1">
      <c r="M2" s="451"/>
      <c r="N2" s="452"/>
      <c r="O2" s="452"/>
      <c r="P2" s="452"/>
      <c r="Q2" s="453"/>
      <c r="R2" s="284"/>
    </row>
    <row r="3" spans="1:28" ht="30" customHeight="1">
      <c r="A3" s="488" t="s">
        <v>318</v>
      </c>
      <c r="B3" s="488"/>
      <c r="C3" s="488"/>
      <c r="D3" s="488"/>
      <c r="E3" s="488"/>
      <c r="F3" s="488"/>
      <c r="G3" s="488"/>
      <c r="H3" s="488"/>
      <c r="I3" s="488"/>
      <c r="J3" s="488"/>
      <c r="K3" s="488"/>
      <c r="M3" s="284"/>
      <c r="N3" s="284"/>
      <c r="O3" s="284"/>
      <c r="P3" s="284"/>
      <c r="Q3" s="284"/>
      <c r="R3" s="284"/>
    </row>
    <row r="4" spans="1:28" ht="10" customHeight="1">
      <c r="A4" s="126"/>
      <c r="B4" s="126"/>
      <c r="C4" s="126"/>
      <c r="D4" s="126"/>
      <c r="E4" s="126"/>
      <c r="F4" s="126"/>
      <c r="G4" s="126"/>
      <c r="H4" s="126"/>
      <c r="I4" s="126"/>
      <c r="J4" s="126"/>
      <c r="K4" s="126"/>
      <c r="M4" s="381" t="s">
        <v>483</v>
      </c>
      <c r="N4" s="381"/>
      <c r="O4" s="381"/>
      <c r="P4" s="381"/>
      <c r="Q4" s="381"/>
      <c r="R4" s="381"/>
      <c r="S4" s="381"/>
      <c r="T4" s="381"/>
      <c r="U4" s="381"/>
      <c r="V4" s="381"/>
      <c r="W4" s="381"/>
      <c r="X4" s="381"/>
      <c r="Y4" s="381"/>
      <c r="Z4" s="381"/>
      <c r="AA4" s="381"/>
      <c r="AB4" s="381"/>
    </row>
    <row r="5" spans="1:28" ht="30" customHeight="1">
      <c r="G5" s="715" t="str">
        <f>IFERROR(IF(OR(入力シート!D10="",入力シート!F10="",入力シート!H10=""),"年　　月　　日","令和"&amp;入力シート!D10-2018&amp;"年"&amp;入力シート!F10&amp;"月"&amp;入力シート!H10&amp;"日"),"年　　月　　日")</f>
        <v>年　　月　　日</v>
      </c>
      <c r="H5" s="715"/>
      <c r="I5" s="715"/>
      <c r="J5" s="715"/>
      <c r="K5" s="715"/>
      <c r="M5" s="381"/>
      <c r="N5" s="381"/>
      <c r="O5" s="381"/>
      <c r="P5" s="381"/>
      <c r="Q5" s="381"/>
      <c r="R5" s="381"/>
      <c r="S5" s="381"/>
      <c r="T5" s="381"/>
      <c r="U5" s="381"/>
      <c r="V5" s="381"/>
      <c r="W5" s="381"/>
      <c r="X5" s="381"/>
      <c r="Y5" s="381"/>
      <c r="Z5" s="381"/>
      <c r="AA5" s="381"/>
      <c r="AB5" s="381"/>
    </row>
    <row r="6" spans="1:28" ht="30" customHeight="1">
      <c r="A6" s="714" t="str">
        <f>IF(入力シート!C30="前橋市長","（宛先）前橋市長",IF(入力シート!C30="前橋市公営企業管理者","（宛先）前橋市公営企業管理者","「発注者」が未入力です。"))</f>
        <v>「発注者」が未入力です。</v>
      </c>
      <c r="B6" s="714"/>
      <c r="C6" s="714"/>
      <c r="D6" s="714"/>
      <c r="E6" s="714"/>
      <c r="F6" s="714"/>
      <c r="G6" s="714"/>
      <c r="H6" s="714"/>
      <c r="I6" s="714"/>
      <c r="J6" s="714"/>
      <c r="K6" s="714"/>
      <c r="S6" s="213"/>
    </row>
    <row r="7" spans="1:28" ht="60" customHeight="1">
      <c r="A7" s="637" t="s">
        <v>480</v>
      </c>
      <c r="B7" s="637"/>
      <c r="C7" s="637"/>
      <c r="D7" s="637"/>
      <c r="E7" s="637"/>
      <c r="F7" s="637"/>
      <c r="H7" s="711" t="str">
        <f>IF(入力シート!C15="","「共同企業体名」が未入力です。",入力シート!C15)</f>
        <v>（例）○○・○○○・○○　本庁管内　○○○○○○○○○○○○○○○○○○工事特定建設工事共同企業体</v>
      </c>
      <c r="I7" s="711"/>
      <c r="J7" s="711"/>
      <c r="K7" s="711"/>
      <c r="S7" s="213"/>
    </row>
    <row r="8" spans="1:28" ht="30" customHeight="1">
      <c r="F8" s="45" t="s">
        <v>269</v>
      </c>
      <c r="G8" s="215"/>
      <c r="H8" s="711" t="str">
        <f>IF(入力シート!C46=入力シート!A16,入力シート!C19,IF(入力シート!C46=入力シート!A20,入力シート!C23,入力シート!C27))</f>
        <v>（例）前橋市表町１－１－１</v>
      </c>
      <c r="I8" s="711"/>
      <c r="J8" s="711"/>
      <c r="K8" s="711"/>
    </row>
    <row r="9" spans="1:28" s="241" customFormat="1" ht="45" customHeight="1">
      <c r="A9" s="742" t="str">
        <f>入力シート!B46</f>
        <v>代表者</v>
      </c>
      <c r="B9" s="742"/>
      <c r="C9" s="742"/>
      <c r="D9" s="742"/>
      <c r="E9" s="742"/>
      <c r="F9" s="340" t="s">
        <v>289</v>
      </c>
      <c r="G9" s="262"/>
      <c r="H9" s="711" t="str">
        <f>IF(入力シート!C46=入力シート!A16,入力シート!C16,IF(入力シート!C46=入力シート!A20,入力シート!C20,入力シート!C24))</f>
        <v>（例）○○工業株式会社</v>
      </c>
      <c r="I9" s="711"/>
      <c r="J9" s="711"/>
      <c r="K9" s="711"/>
      <c r="L9" s="337"/>
    </row>
    <row r="10" spans="1:28" ht="30" customHeight="1">
      <c r="F10" s="45" t="s">
        <v>290</v>
      </c>
      <c r="H10" s="711" t="str">
        <f>IF(入力シート!C46=入力シート!A16,入力シート!C17&amp;入力シート!C18,IF(入力シート!C46=入力シート!A20,入力シート!C21&amp;入力シート!C22,入力シート!C25&amp;入力シート!C26))</f>
        <v>（例）代表取締役（例）前橋　太朗</v>
      </c>
      <c r="I10" s="711"/>
      <c r="J10" s="711"/>
      <c r="K10" s="711"/>
      <c r="M10" s="306" t="s">
        <v>139</v>
      </c>
    </row>
    <row r="11" spans="1:28" ht="20.149999999999999" customHeight="1">
      <c r="M11" s="310" t="s">
        <v>140</v>
      </c>
    </row>
    <row r="12" spans="1:28" ht="20.149999999999999" customHeight="1">
      <c r="A12" s="636" t="s">
        <v>319</v>
      </c>
      <c r="B12" s="636"/>
      <c r="C12" s="636"/>
      <c r="D12" s="636"/>
      <c r="E12" s="636"/>
      <c r="F12" s="636"/>
      <c r="G12" s="636"/>
      <c r="H12" s="636"/>
      <c r="I12" s="636"/>
      <c r="J12" s="636"/>
      <c r="K12" s="636"/>
      <c r="L12" s="26"/>
      <c r="M12" s="26"/>
      <c r="N12" s="26"/>
      <c r="O12" s="26"/>
      <c r="P12" s="26"/>
      <c r="Q12" s="26"/>
    </row>
    <row r="13" spans="1:28" ht="20.149999999999999" customHeight="1">
      <c r="A13" s="636" t="s">
        <v>448</v>
      </c>
      <c r="B13" s="636"/>
      <c r="C13" s="636"/>
      <c r="D13" s="636"/>
      <c r="E13" s="636"/>
      <c r="F13" s="636"/>
      <c r="G13" s="636"/>
      <c r="H13" s="636"/>
      <c r="I13" s="636"/>
      <c r="J13" s="636"/>
      <c r="K13" s="636"/>
    </row>
    <row r="14" spans="1:28" ht="20.149999999999999" customHeight="1">
      <c r="A14" s="713" t="s">
        <v>447</v>
      </c>
      <c r="B14" s="713"/>
      <c r="C14" s="713"/>
      <c r="D14" s="713"/>
      <c r="E14" s="713"/>
      <c r="F14" s="713"/>
      <c r="G14" s="713"/>
      <c r="H14" s="713"/>
      <c r="I14" s="713"/>
      <c r="J14" s="713"/>
      <c r="K14" s="713"/>
    </row>
    <row r="15" spans="1:28" ht="20.149999999999999" customHeight="1"/>
    <row r="16" spans="1:28" ht="30" customHeight="1">
      <c r="A16" s="723" t="s">
        <v>227</v>
      </c>
      <c r="B16" s="723"/>
      <c r="C16" s="723"/>
      <c r="D16" s="723"/>
      <c r="E16" s="723"/>
      <c r="F16" s="723"/>
      <c r="G16" s="723"/>
      <c r="H16" s="723"/>
      <c r="I16" s="723"/>
      <c r="J16" s="723"/>
      <c r="K16" s="723"/>
    </row>
    <row r="17" spans="1:40" ht="20.149999999999999" customHeight="1"/>
    <row r="18" spans="1:40" ht="30" customHeight="1">
      <c r="A18" s="229" t="s">
        <v>141</v>
      </c>
      <c r="B18" s="45" t="s">
        <v>36</v>
      </c>
      <c r="D18" s="747" t="str">
        <f>IF(入力シート!C31="","「件名」が未入力です。",入力シート!C31)</f>
        <v>（例）本庁管内○○工事</v>
      </c>
      <c r="E18" s="747"/>
      <c r="F18" s="747"/>
      <c r="G18" s="747"/>
      <c r="H18" s="747"/>
      <c r="I18" s="747"/>
      <c r="J18" s="747"/>
      <c r="K18" s="747"/>
    </row>
    <row r="20" spans="1:40" ht="30" customHeight="1">
      <c r="A20" s="229" t="s">
        <v>190</v>
      </c>
      <c r="B20" s="45" t="s">
        <v>299</v>
      </c>
      <c r="D20" s="230" t="s">
        <v>192</v>
      </c>
      <c r="E20" s="743" t="str">
        <f>IF(入力シート!C36="","「契約金額（税抜）」が未入力です。",入力シート!C37)</f>
        <v>「契約金額（税抜）」が未入力です。</v>
      </c>
      <c r="F20" s="743"/>
      <c r="G20" s="231"/>
      <c r="H20" s="744" t="s">
        <v>115</v>
      </c>
      <c r="I20" s="744"/>
      <c r="J20" s="744"/>
      <c r="K20" s="744"/>
    </row>
    <row r="21" spans="1:40" ht="50.15" customHeight="1"/>
    <row r="22" spans="1:40" ht="30" customHeight="1">
      <c r="A22" s="729" t="s">
        <v>210</v>
      </c>
      <c r="B22" s="730"/>
      <c r="C22" s="730"/>
      <c r="D22" s="730"/>
      <c r="E22" s="730"/>
      <c r="F22" s="730"/>
      <c r="G22" s="730"/>
      <c r="H22" s="730"/>
      <c r="I22" s="730"/>
      <c r="J22" s="730"/>
      <c r="K22" s="731"/>
      <c r="M22" s="306" t="s">
        <v>211</v>
      </c>
    </row>
    <row r="23" spans="1:40" ht="30" customHeight="1">
      <c r="A23" s="226" t="s">
        <v>212</v>
      </c>
      <c r="B23" s="45" t="s">
        <v>20</v>
      </c>
      <c r="D23" s="714" t="str">
        <f>入力シート!C11&amp;""</f>
        <v/>
      </c>
      <c r="E23" s="714"/>
      <c r="F23" s="714"/>
      <c r="G23" s="723" t="s">
        <v>214</v>
      </c>
      <c r="H23" s="723"/>
      <c r="I23" s="215"/>
      <c r="J23" s="714" t="str">
        <f>入力シート!C12&amp;""</f>
        <v/>
      </c>
      <c r="K23" s="745"/>
      <c r="M23" s="307" t="s">
        <v>215</v>
      </c>
    </row>
    <row r="24" spans="1:40" ht="30" customHeight="1">
      <c r="A24" s="227" t="s">
        <v>212</v>
      </c>
      <c r="B24" s="220" t="s">
        <v>266</v>
      </c>
      <c r="C24" s="232"/>
      <c r="D24" s="722" t="str">
        <f>入力シート!C13&amp;""</f>
        <v/>
      </c>
      <c r="E24" s="722"/>
      <c r="F24" s="722"/>
      <c r="G24" s="746" t="s">
        <v>214</v>
      </c>
      <c r="H24" s="746"/>
      <c r="I24" s="233"/>
      <c r="J24" s="722" t="str">
        <f>入力シート!C14&amp;""</f>
        <v/>
      </c>
      <c r="K24" s="732"/>
      <c r="M24" s="307" t="s">
        <v>217</v>
      </c>
    </row>
    <row r="25" spans="1:40" ht="30" customHeight="1">
      <c r="D25" s="224"/>
      <c r="E25" s="224"/>
      <c r="F25" s="224"/>
      <c r="G25" s="224"/>
      <c r="H25" s="224"/>
      <c r="I25" s="224"/>
      <c r="J25" s="224"/>
      <c r="K25" s="224"/>
      <c r="L25" s="224"/>
      <c r="M25" s="307" t="s">
        <v>218</v>
      </c>
      <c r="N25" s="224"/>
      <c r="O25" s="224"/>
      <c r="P25" s="224"/>
      <c r="T25" s="225"/>
      <c r="U25" s="225"/>
      <c r="V25" s="225"/>
      <c r="W25" s="225"/>
      <c r="X25" s="225"/>
      <c r="Y25" s="225"/>
      <c r="Z25" s="225"/>
      <c r="AA25" s="225"/>
      <c r="AB25" s="225"/>
      <c r="AC25" s="225"/>
      <c r="AD25" s="225"/>
      <c r="AE25" s="225"/>
      <c r="AF25" s="225"/>
      <c r="AG25" s="225"/>
      <c r="AH25" s="225"/>
      <c r="AI25" s="225"/>
      <c r="AJ25" s="225"/>
      <c r="AK25" s="225"/>
      <c r="AL25" s="225"/>
      <c r="AM25" s="225"/>
      <c r="AN25" s="225"/>
    </row>
    <row r="26" spans="1:40" ht="30" customHeight="1">
      <c r="D26" s="224"/>
      <c r="E26" s="224"/>
      <c r="F26" s="224"/>
      <c r="G26" s="224"/>
      <c r="H26" s="224"/>
      <c r="I26" s="224"/>
      <c r="J26" s="224"/>
      <c r="K26" s="224"/>
      <c r="L26" s="224"/>
      <c r="M26" s="306" t="s">
        <v>219</v>
      </c>
      <c r="N26" s="224"/>
      <c r="O26" s="224"/>
      <c r="P26" s="224"/>
      <c r="T26" s="225"/>
      <c r="U26" s="225"/>
      <c r="V26" s="225"/>
      <c r="W26" s="225"/>
      <c r="X26" s="225"/>
      <c r="Y26" s="225"/>
      <c r="Z26" s="225"/>
      <c r="AA26" s="225"/>
      <c r="AB26" s="225"/>
      <c r="AC26" s="225"/>
      <c r="AD26" s="225"/>
      <c r="AE26" s="225"/>
      <c r="AF26" s="225"/>
      <c r="AG26" s="225"/>
      <c r="AH26" s="225"/>
      <c r="AI26" s="225"/>
      <c r="AJ26" s="225"/>
      <c r="AK26" s="225"/>
      <c r="AL26" s="225"/>
      <c r="AM26" s="225"/>
      <c r="AN26" s="225"/>
    </row>
    <row r="27" spans="1:40" ht="30" customHeight="1">
      <c r="D27" s="224"/>
      <c r="E27" s="224"/>
      <c r="F27" s="224"/>
      <c r="G27" s="224"/>
      <c r="H27" s="224"/>
      <c r="I27" s="224"/>
      <c r="J27" s="224"/>
      <c r="K27" s="224"/>
      <c r="L27" s="224"/>
      <c r="M27" s="224"/>
      <c r="N27" s="224"/>
      <c r="O27" s="224"/>
      <c r="P27" s="224"/>
      <c r="T27" s="225"/>
      <c r="U27" s="225"/>
      <c r="V27" s="225"/>
      <c r="W27" s="225"/>
      <c r="X27" s="225"/>
      <c r="Y27" s="225"/>
      <c r="Z27" s="225"/>
      <c r="AA27" s="225"/>
      <c r="AB27" s="225"/>
      <c r="AC27" s="225"/>
      <c r="AD27" s="225"/>
      <c r="AE27" s="225"/>
      <c r="AF27" s="225"/>
      <c r="AG27" s="225"/>
      <c r="AH27" s="225"/>
      <c r="AI27" s="225"/>
      <c r="AJ27" s="225"/>
      <c r="AK27" s="225"/>
      <c r="AL27" s="225"/>
      <c r="AM27" s="225"/>
      <c r="AN27" s="225"/>
    </row>
    <row r="28" spans="1:40" ht="30" customHeight="1">
      <c r="D28" s="224"/>
      <c r="E28" s="224"/>
      <c r="F28" s="224"/>
      <c r="G28" s="224"/>
      <c r="H28" s="224"/>
      <c r="I28" s="224"/>
      <c r="J28" s="224"/>
      <c r="K28" s="224"/>
      <c r="L28" s="224"/>
      <c r="M28" s="224"/>
      <c r="N28" s="224"/>
      <c r="O28" s="224"/>
      <c r="P28" s="224"/>
      <c r="T28" s="225"/>
      <c r="U28" s="225"/>
      <c r="V28" s="225"/>
      <c r="W28" s="225"/>
      <c r="X28" s="225"/>
      <c r="Y28" s="225"/>
      <c r="Z28" s="225"/>
      <c r="AA28" s="225"/>
      <c r="AB28" s="225"/>
      <c r="AC28" s="225"/>
      <c r="AD28" s="225"/>
      <c r="AE28" s="225"/>
      <c r="AF28" s="225"/>
      <c r="AG28" s="225"/>
      <c r="AH28" s="225"/>
      <c r="AI28" s="225"/>
      <c r="AJ28" s="225"/>
      <c r="AK28" s="225"/>
      <c r="AL28" s="225"/>
      <c r="AM28" s="225"/>
      <c r="AN28" s="225"/>
    </row>
    <row r="29" spans="1:40" ht="30" customHeight="1">
      <c r="D29" s="224"/>
      <c r="E29" s="224"/>
      <c r="F29" s="224"/>
      <c r="G29" s="224"/>
      <c r="H29" s="224"/>
      <c r="I29" s="224"/>
      <c r="J29" s="224"/>
      <c r="K29" s="224"/>
      <c r="L29" s="224"/>
      <c r="M29" s="224"/>
      <c r="N29" s="224"/>
      <c r="O29" s="224"/>
      <c r="P29" s="224"/>
      <c r="T29" s="225"/>
      <c r="U29" s="225"/>
      <c r="V29" s="225"/>
      <c r="W29" s="225"/>
      <c r="X29" s="225"/>
      <c r="Y29" s="225"/>
      <c r="Z29" s="225"/>
      <c r="AA29" s="225"/>
      <c r="AB29" s="225"/>
      <c r="AC29" s="225"/>
      <c r="AD29" s="225"/>
      <c r="AE29" s="225"/>
      <c r="AF29" s="225"/>
      <c r="AG29" s="225"/>
      <c r="AH29" s="225"/>
      <c r="AI29" s="225"/>
      <c r="AJ29" s="225"/>
      <c r="AK29" s="225"/>
      <c r="AL29" s="225"/>
      <c r="AM29" s="225"/>
      <c r="AN29" s="225"/>
    </row>
    <row r="30" spans="1:40" ht="30" customHeight="1">
      <c r="D30" s="224"/>
      <c r="E30" s="224"/>
      <c r="F30" s="224"/>
      <c r="G30" s="224"/>
      <c r="H30" s="224"/>
      <c r="I30" s="224"/>
      <c r="J30" s="224"/>
      <c r="K30" s="224"/>
      <c r="L30" s="224"/>
      <c r="M30" s="224"/>
      <c r="N30" s="224"/>
      <c r="O30" s="224"/>
      <c r="P30" s="224"/>
      <c r="T30" s="225"/>
      <c r="U30" s="225"/>
      <c r="V30" s="225"/>
      <c r="W30" s="225"/>
      <c r="X30" s="225"/>
      <c r="Y30" s="225"/>
      <c r="Z30" s="225"/>
      <c r="AA30" s="225"/>
      <c r="AB30" s="225"/>
      <c r="AC30" s="225"/>
      <c r="AD30" s="225"/>
      <c r="AE30" s="225"/>
      <c r="AF30" s="225"/>
      <c r="AG30" s="225"/>
      <c r="AH30" s="225"/>
      <c r="AI30" s="225"/>
      <c r="AJ30" s="225"/>
      <c r="AK30" s="225"/>
      <c r="AL30" s="225"/>
      <c r="AM30" s="225"/>
      <c r="AN30" s="225"/>
    </row>
    <row r="34" spans="20:27" ht="30" customHeight="1">
      <c r="T34" s="224"/>
      <c r="U34" s="224"/>
      <c r="V34" s="228"/>
      <c r="W34" s="228"/>
      <c r="X34" s="228"/>
      <c r="Y34" s="228"/>
      <c r="Z34" s="228"/>
      <c r="AA34" s="228"/>
    </row>
    <row r="35" spans="20:27" ht="30" customHeight="1">
      <c r="T35" s="228"/>
      <c r="U35" s="228"/>
      <c r="V35" s="228"/>
      <c r="W35" s="228"/>
      <c r="X35" s="228"/>
      <c r="Y35" s="228"/>
      <c r="Z35" s="228"/>
      <c r="AA35" s="228"/>
    </row>
    <row r="36" spans="20:27" ht="30" customHeight="1">
      <c r="T36" s="228"/>
      <c r="U36" s="228"/>
      <c r="V36" s="228"/>
      <c r="W36" s="228"/>
      <c r="X36" s="228"/>
      <c r="Y36" s="228"/>
      <c r="Z36" s="228"/>
      <c r="AA36" s="228"/>
    </row>
  </sheetData>
  <sheetProtection algorithmName="SHA-512" hashValue="ggrsRmEBC27q4N3W905s+vmvdaltMqCTccqpnvDfdAhUd78VApngBlP3nbDZmvjAyf6U/M/DH+6rjATbpZTmSQ==" saltValue="XFwf3zQ9dmkF7m+YVqR8rw==" spinCount="100000" sheet="1" formatCells="0" formatRows="0" insertRows="0"/>
  <customSheetViews>
    <customSheetView guid="{1A32DCAA-758B-493F-8647-202013861FA3}" showPageBreaks="1" showGridLines="0" printArea="1" view="pageBreakPreview">
      <selection sqref="A1:K1"/>
      <pageMargins left="0" right="0" top="0" bottom="0" header="0" footer="0"/>
      <pageSetup paperSize="9" orientation="portrait"/>
      <headerFooter alignWithMargins="0"/>
    </customSheetView>
  </customSheetViews>
  <mergeCells count="26">
    <mergeCell ref="A16:K16"/>
    <mergeCell ref="D18:K18"/>
    <mergeCell ref="A12:K12"/>
    <mergeCell ref="A13:K13"/>
    <mergeCell ref="A14:K14"/>
    <mergeCell ref="E20:F20"/>
    <mergeCell ref="H20:K20"/>
    <mergeCell ref="D23:F23"/>
    <mergeCell ref="D24:F24"/>
    <mergeCell ref="A22:K22"/>
    <mergeCell ref="J23:K23"/>
    <mergeCell ref="J24:K24"/>
    <mergeCell ref="G23:H23"/>
    <mergeCell ref="G24:H24"/>
    <mergeCell ref="M4:AB5"/>
    <mergeCell ref="H10:K10"/>
    <mergeCell ref="A1:K1"/>
    <mergeCell ref="A3:K3"/>
    <mergeCell ref="A6:K6"/>
    <mergeCell ref="G5:K5"/>
    <mergeCell ref="H8:K8"/>
    <mergeCell ref="A7:F7"/>
    <mergeCell ref="H7:K7"/>
    <mergeCell ref="A9:E9"/>
    <mergeCell ref="M1:Q2"/>
    <mergeCell ref="H9:K9"/>
  </mergeCells>
  <phoneticPr fontId="3"/>
  <hyperlinks>
    <hyperlink ref="M1:Q2" location="入力シート!A1" display="入力シートへ戻る" xr:uid="{00000000-0004-0000-0B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AQ60"/>
  <sheetViews>
    <sheetView showGridLines="0" zoomScaleNormal="100" zoomScaleSheetLayoutView="100" workbookViewId="0">
      <selection sqref="A1:N1"/>
    </sheetView>
  </sheetViews>
  <sheetFormatPr defaultColWidth="4" defaultRowHeight="30" customHeight="1"/>
  <cols>
    <col min="1" max="1" width="1.58203125" style="28" customWidth="1"/>
    <col min="2" max="2" width="10.58203125" style="28" customWidth="1"/>
    <col min="3" max="3" width="2.58203125" style="28" customWidth="1"/>
    <col min="4" max="5" width="6.58203125" style="28" customWidth="1"/>
    <col min="6" max="6" width="1.58203125" style="28" customWidth="1"/>
    <col min="7" max="7" width="6.58203125" style="28" customWidth="1"/>
    <col min="8" max="8" width="1.58203125" style="28" customWidth="1"/>
    <col min="9" max="9" width="12.58203125" style="28" customWidth="1"/>
    <col min="10" max="10" width="1.58203125" style="28" customWidth="1"/>
    <col min="11" max="11" width="13.5" style="28" customWidth="1"/>
    <col min="12" max="12" width="2.58203125" style="28" customWidth="1"/>
    <col min="13" max="13" width="6.75" style="28" customWidth="1"/>
    <col min="14" max="14" width="3.08203125" style="28" customWidth="1"/>
    <col min="15" max="16384" width="4" style="28"/>
  </cols>
  <sheetData>
    <row r="1" spans="1:34" ht="14">
      <c r="A1" s="713" t="s">
        <v>320</v>
      </c>
      <c r="B1" s="713"/>
      <c r="C1" s="713"/>
      <c r="D1" s="713"/>
      <c r="E1" s="713"/>
      <c r="F1" s="713"/>
      <c r="G1" s="713"/>
      <c r="H1" s="713"/>
      <c r="I1" s="713"/>
      <c r="J1" s="713"/>
      <c r="K1" s="713"/>
      <c r="L1" s="713"/>
      <c r="M1" s="713"/>
      <c r="N1" s="713"/>
      <c r="P1" s="448" t="s">
        <v>111</v>
      </c>
      <c r="Q1" s="449"/>
      <c r="R1" s="449"/>
      <c r="S1" s="449"/>
      <c r="T1" s="450"/>
      <c r="U1" s="284"/>
      <c r="V1" s="284"/>
    </row>
    <row r="2" spans="1:34" ht="10" customHeight="1" thickBot="1">
      <c r="P2" s="451"/>
      <c r="Q2" s="452"/>
      <c r="R2" s="452"/>
      <c r="S2" s="452"/>
      <c r="T2" s="453"/>
      <c r="U2" s="284"/>
      <c r="V2" s="284"/>
    </row>
    <row r="3" spans="1:34" ht="19">
      <c r="A3" s="488"/>
      <c r="B3" s="488"/>
      <c r="C3" s="488"/>
      <c r="D3" s="766" t="s">
        <v>85</v>
      </c>
      <c r="E3" s="766"/>
      <c r="F3" s="766"/>
      <c r="G3" s="766"/>
      <c r="H3" s="766"/>
      <c r="I3" s="766"/>
      <c r="J3" s="766"/>
      <c r="K3" s="766"/>
      <c r="L3" s="234"/>
      <c r="M3" s="234"/>
      <c r="N3" s="235"/>
      <c r="P3" s="284"/>
      <c r="Q3" s="284"/>
      <c r="R3" s="284"/>
      <c r="S3" s="284"/>
      <c r="T3" s="284"/>
      <c r="U3" s="284"/>
      <c r="V3" s="284"/>
    </row>
    <row r="4" spans="1:34" ht="10" customHeight="1">
      <c r="P4" s="748" t="s">
        <v>490</v>
      </c>
      <c r="Q4" s="748"/>
      <c r="R4" s="748"/>
      <c r="S4" s="748"/>
      <c r="T4" s="748"/>
      <c r="U4" s="748"/>
      <c r="V4" s="748"/>
      <c r="W4" s="748"/>
      <c r="X4" s="748"/>
      <c r="Y4" s="748"/>
      <c r="Z4" s="748"/>
      <c r="AA4" s="748"/>
      <c r="AB4" s="748"/>
      <c r="AC4" s="748"/>
      <c r="AD4" s="748"/>
      <c r="AE4" s="748"/>
      <c r="AF4" s="748"/>
      <c r="AG4" s="748"/>
      <c r="AH4" s="748"/>
    </row>
    <row r="5" spans="1:34" ht="14.25" customHeight="1">
      <c r="K5" s="715" t="str">
        <f>IFERROR(IF(OR(入力シート!D10="",入力シート!F10="",入力シート!H10=""),"年　　月　　日","令和"&amp;入力シート!D10-2018&amp;"年"&amp;入力シート!F10&amp;"月"&amp;入力シート!H10&amp;"日"),"年　　月　　日")</f>
        <v>年　　月　　日</v>
      </c>
      <c r="L5" s="715"/>
      <c r="M5" s="715"/>
      <c r="N5" s="715"/>
      <c r="P5" s="748"/>
      <c r="Q5" s="748"/>
      <c r="R5" s="748"/>
      <c r="S5" s="748"/>
      <c r="T5" s="748"/>
      <c r="U5" s="748"/>
      <c r="V5" s="748"/>
      <c r="W5" s="748"/>
      <c r="X5" s="748"/>
      <c r="Y5" s="748"/>
      <c r="Z5" s="748"/>
      <c r="AA5" s="748"/>
      <c r="AB5" s="748"/>
      <c r="AC5" s="748"/>
      <c r="AD5" s="748"/>
      <c r="AE5" s="748"/>
      <c r="AF5" s="748"/>
      <c r="AG5" s="748"/>
      <c r="AH5" s="748"/>
    </row>
    <row r="6" spans="1:34" ht="20.149999999999999" customHeight="1">
      <c r="A6" s="714" t="str">
        <f>IF(入力シート!C30="前橋市長","（宛先）前橋市長",IF(入力シート!C30="前橋市公営企業管理者","（宛先）前橋市公営企業管理者","「発注者」が未入力です。"))</f>
        <v>「発注者」が未入力です。</v>
      </c>
      <c r="B6" s="714"/>
      <c r="C6" s="714"/>
      <c r="D6" s="714"/>
      <c r="E6" s="714"/>
      <c r="F6" s="714"/>
      <c r="G6" s="714"/>
      <c r="H6" s="714"/>
      <c r="I6" s="714"/>
      <c r="J6" s="714"/>
      <c r="K6" s="714"/>
      <c r="L6" s="714"/>
      <c r="M6" s="714"/>
      <c r="N6" s="714"/>
      <c r="P6" s="748"/>
      <c r="Q6" s="748"/>
      <c r="R6" s="748"/>
      <c r="S6" s="748"/>
      <c r="T6" s="748"/>
      <c r="U6" s="748"/>
      <c r="V6" s="748"/>
      <c r="W6" s="748"/>
      <c r="X6" s="748"/>
      <c r="Y6" s="748"/>
      <c r="Z6" s="748"/>
      <c r="AA6" s="748"/>
      <c r="AB6" s="748"/>
      <c r="AC6" s="748"/>
      <c r="AD6" s="748"/>
      <c r="AE6" s="748"/>
      <c r="AF6" s="748"/>
      <c r="AG6" s="748"/>
      <c r="AH6" s="748"/>
    </row>
    <row r="7" spans="1:34" ht="45" customHeight="1">
      <c r="B7" s="214"/>
      <c r="G7" s="45" t="s">
        <v>36</v>
      </c>
      <c r="H7" s="45"/>
      <c r="I7" s="767" t="str">
        <f>IF(入力シート!C31="","「件名」が未入力です。",入力シート!C31)</f>
        <v>（例）本庁管内○○工事</v>
      </c>
      <c r="J7" s="767"/>
      <c r="K7" s="767"/>
      <c r="L7" s="767"/>
      <c r="M7" s="767"/>
      <c r="N7" s="767"/>
      <c r="P7" s="381" t="s">
        <v>491</v>
      </c>
      <c r="Q7" s="381"/>
      <c r="R7" s="381"/>
      <c r="S7" s="381"/>
      <c r="T7" s="381"/>
      <c r="U7" s="381"/>
      <c r="V7" s="381"/>
      <c r="W7" s="381"/>
      <c r="X7" s="381"/>
      <c r="Y7" s="381"/>
      <c r="Z7" s="381"/>
      <c r="AA7" s="381"/>
      <c r="AB7" s="381"/>
      <c r="AC7" s="381"/>
      <c r="AD7" s="381"/>
      <c r="AE7" s="381"/>
      <c r="AF7" s="381"/>
      <c r="AG7" s="381"/>
      <c r="AH7" s="381"/>
    </row>
    <row r="8" spans="1:34" ht="30" customHeight="1">
      <c r="G8" s="45"/>
      <c r="H8" s="45"/>
      <c r="I8" s="45" t="s">
        <v>135</v>
      </c>
      <c r="J8" s="761" t="str">
        <f>IF(入力シート!C46=入力シート!A16,入力シート!C19,IF(入力シート!C46=入力シート!A20,入力シート!C23,入力シート!C27))</f>
        <v>（例）前橋市表町１－１－１</v>
      </c>
      <c r="K8" s="761"/>
      <c r="L8" s="761"/>
      <c r="M8" s="761"/>
      <c r="N8" s="761"/>
      <c r="P8" s="361"/>
      <c r="Q8" s="361"/>
      <c r="R8" s="361"/>
      <c r="S8" s="361"/>
      <c r="T8" s="361"/>
      <c r="U8" s="361"/>
      <c r="V8" s="361"/>
      <c r="W8" s="361"/>
      <c r="X8" s="361"/>
      <c r="Y8" s="361"/>
      <c r="Z8" s="361"/>
      <c r="AA8" s="361"/>
      <c r="AB8" s="361"/>
      <c r="AC8" s="361"/>
      <c r="AD8" s="361"/>
      <c r="AE8" s="361"/>
    </row>
    <row r="9" spans="1:34" ht="60" customHeight="1">
      <c r="G9" s="28" t="s">
        <v>26</v>
      </c>
      <c r="I9" s="45" t="s">
        <v>136</v>
      </c>
      <c r="J9" s="638" t="str">
        <f>IF(入力シート!C46=入力シート!A16,入力シート!C16,IF(入力シート!C46=入力シート!A20,入力シート!C20,入力シート!C24))</f>
        <v>（例）○○工業株式会社</v>
      </c>
      <c r="K9" s="638"/>
      <c r="L9" s="638"/>
      <c r="M9" s="638"/>
      <c r="N9" s="638"/>
      <c r="P9" s="361"/>
      <c r="Q9" s="361"/>
      <c r="R9" s="361"/>
      <c r="S9" s="361"/>
      <c r="T9" s="361"/>
      <c r="U9" s="361"/>
      <c r="V9" s="361"/>
      <c r="W9" s="361"/>
      <c r="X9" s="361"/>
      <c r="Y9" s="361"/>
      <c r="Z9" s="361"/>
      <c r="AA9" s="361"/>
      <c r="AB9" s="361"/>
      <c r="AC9" s="361"/>
      <c r="AD9" s="361"/>
      <c r="AE9" s="361"/>
    </row>
    <row r="10" spans="1:34" ht="30" customHeight="1">
      <c r="I10" s="45" t="s">
        <v>137</v>
      </c>
      <c r="J10" s="638" t="str">
        <f>IF(入力シート!C46=入力シート!A16,入力シート!C17&amp;入力シート!C18,IF(入力シート!C46=入力シート!A20,入力シート!C21&amp;入力シート!C22,入力シート!C25&amp;入力シート!C26))</f>
        <v>（例）代表取締役（例）前橋　太朗</v>
      </c>
      <c r="K10" s="638"/>
      <c r="L10" s="638"/>
      <c r="M10" s="638"/>
      <c r="N10" s="638"/>
      <c r="Q10" s="467" t="s">
        <v>139</v>
      </c>
      <c r="R10" s="467"/>
      <c r="S10" s="467"/>
      <c r="T10" s="467"/>
      <c r="U10" s="467"/>
      <c r="V10" s="467"/>
      <c r="W10" s="467"/>
      <c r="X10" s="467"/>
      <c r="Y10" s="467"/>
      <c r="Z10" s="467"/>
      <c r="AA10" s="467"/>
      <c r="AB10" s="467"/>
      <c r="AC10" s="467"/>
    </row>
    <row r="11" spans="1:34" ht="10" customHeight="1">
      <c r="Q11" s="749" t="s">
        <v>140</v>
      </c>
      <c r="R11" s="749"/>
      <c r="S11" s="749"/>
      <c r="T11" s="749"/>
      <c r="U11" s="749"/>
      <c r="V11" s="749"/>
      <c r="W11" s="749"/>
      <c r="X11" s="749"/>
      <c r="Y11" s="749"/>
      <c r="Z11" s="749"/>
      <c r="AA11" s="749"/>
      <c r="AB11" s="749"/>
      <c r="AC11" s="749"/>
    </row>
    <row r="12" spans="1:34" ht="14">
      <c r="A12" s="728" t="s">
        <v>321</v>
      </c>
      <c r="B12" s="728"/>
      <c r="C12" s="595" t="s">
        <v>322</v>
      </c>
      <c r="D12" s="596"/>
      <c r="E12" s="596"/>
      <c r="F12" s="596"/>
      <c r="G12" s="596"/>
      <c r="H12" s="596"/>
      <c r="I12" s="596"/>
      <c r="J12" s="596"/>
      <c r="K12" s="727"/>
      <c r="L12" s="768" t="s">
        <v>323</v>
      </c>
      <c r="M12" s="768"/>
      <c r="N12" s="769"/>
      <c r="Q12" s="749"/>
      <c r="R12" s="749"/>
      <c r="S12" s="749"/>
      <c r="T12" s="749"/>
      <c r="U12" s="749"/>
      <c r="V12" s="749"/>
      <c r="W12" s="749"/>
      <c r="X12" s="749"/>
      <c r="Y12" s="749"/>
      <c r="Z12" s="749"/>
      <c r="AA12" s="749"/>
      <c r="AB12" s="749"/>
      <c r="AC12" s="749"/>
    </row>
    <row r="13" spans="1:34" ht="22" customHeight="1">
      <c r="A13" s="750" t="s">
        <v>324</v>
      </c>
      <c r="B13" s="751"/>
      <c r="C13" s="756" t="s">
        <v>325</v>
      </c>
      <c r="D13" s="757"/>
      <c r="E13" s="757"/>
      <c r="F13" s="757"/>
      <c r="G13" s="757"/>
      <c r="H13" s="757"/>
      <c r="I13" s="757"/>
      <c r="J13" s="757"/>
      <c r="K13" s="757"/>
      <c r="L13" s="242" t="s">
        <v>147</v>
      </c>
      <c r="M13" s="730" t="s">
        <v>326</v>
      </c>
      <c r="N13" s="731"/>
      <c r="Q13" s="749"/>
      <c r="R13" s="749"/>
      <c r="S13" s="749"/>
      <c r="T13" s="749"/>
      <c r="U13" s="749"/>
      <c r="V13" s="749"/>
      <c r="W13" s="749"/>
      <c r="X13" s="749"/>
      <c r="Y13" s="749"/>
      <c r="Z13" s="749"/>
      <c r="AA13" s="749"/>
      <c r="AB13" s="749"/>
      <c r="AC13" s="749"/>
    </row>
    <row r="14" spans="1:34" ht="22" customHeight="1">
      <c r="A14" s="752"/>
      <c r="B14" s="753"/>
      <c r="C14" s="758"/>
      <c r="D14" s="759"/>
      <c r="E14" s="759"/>
      <c r="F14" s="759"/>
      <c r="G14" s="759"/>
      <c r="H14" s="759"/>
      <c r="I14" s="759"/>
      <c r="J14" s="759"/>
      <c r="K14" s="759"/>
      <c r="L14" s="243" t="s">
        <v>147</v>
      </c>
      <c r="M14" s="740" t="s">
        <v>327</v>
      </c>
      <c r="N14" s="760"/>
    </row>
    <row r="15" spans="1:34" ht="22" customHeight="1">
      <c r="A15" s="752"/>
      <c r="B15" s="753"/>
      <c r="C15" s="756" t="s">
        <v>328</v>
      </c>
      <c r="D15" s="757"/>
      <c r="E15" s="757"/>
      <c r="F15" s="757"/>
      <c r="G15" s="757"/>
      <c r="H15" s="757"/>
      <c r="I15" s="757"/>
      <c r="J15" s="757"/>
      <c r="K15" s="757"/>
      <c r="L15" s="242" t="s">
        <v>147</v>
      </c>
      <c r="M15" s="730" t="s">
        <v>326</v>
      </c>
      <c r="N15" s="731"/>
    </row>
    <row r="16" spans="1:34" ht="22" customHeight="1">
      <c r="A16" s="752"/>
      <c r="B16" s="753"/>
      <c r="C16" s="758"/>
      <c r="D16" s="759"/>
      <c r="E16" s="759"/>
      <c r="F16" s="759"/>
      <c r="G16" s="759"/>
      <c r="H16" s="759"/>
      <c r="I16" s="759"/>
      <c r="J16" s="759"/>
      <c r="K16" s="759"/>
      <c r="L16" s="243" t="s">
        <v>147</v>
      </c>
      <c r="M16" s="740" t="s">
        <v>327</v>
      </c>
      <c r="N16" s="760"/>
    </row>
    <row r="17" spans="1:31" ht="19" customHeight="1">
      <c r="A17" s="752"/>
      <c r="B17" s="753"/>
      <c r="C17" s="756" t="s">
        <v>329</v>
      </c>
      <c r="D17" s="757"/>
      <c r="E17" s="757"/>
      <c r="F17" s="757"/>
      <c r="G17" s="757"/>
      <c r="H17" s="757"/>
      <c r="I17" s="757"/>
      <c r="J17" s="757"/>
      <c r="K17" s="757"/>
      <c r="L17" s="242" t="s">
        <v>147</v>
      </c>
      <c r="M17" s="730" t="s">
        <v>326</v>
      </c>
      <c r="N17" s="731"/>
    </row>
    <row r="18" spans="1:31" ht="19" customHeight="1">
      <c r="A18" s="754"/>
      <c r="B18" s="755"/>
      <c r="C18" s="758"/>
      <c r="D18" s="759"/>
      <c r="E18" s="759"/>
      <c r="F18" s="759"/>
      <c r="G18" s="759"/>
      <c r="H18" s="759"/>
      <c r="I18" s="759"/>
      <c r="J18" s="759"/>
      <c r="K18" s="759"/>
      <c r="L18" s="243" t="s">
        <v>147</v>
      </c>
      <c r="M18" s="740" t="s">
        <v>327</v>
      </c>
      <c r="N18" s="760"/>
    </row>
    <row r="19" spans="1:31" ht="19" customHeight="1">
      <c r="A19" s="750" t="s">
        <v>330</v>
      </c>
      <c r="B19" s="751"/>
      <c r="C19" s="756" t="s">
        <v>331</v>
      </c>
      <c r="D19" s="757"/>
      <c r="E19" s="757"/>
      <c r="F19" s="757"/>
      <c r="G19" s="757"/>
      <c r="H19" s="757"/>
      <c r="I19" s="757"/>
      <c r="J19" s="757"/>
      <c r="K19" s="757"/>
      <c r="L19" s="242" t="s">
        <v>147</v>
      </c>
      <c r="M19" s="730" t="s">
        <v>326</v>
      </c>
      <c r="N19" s="731"/>
    </row>
    <row r="20" spans="1:31" ht="19" customHeight="1">
      <c r="A20" s="752"/>
      <c r="B20" s="753"/>
      <c r="C20" s="758"/>
      <c r="D20" s="759"/>
      <c r="E20" s="759"/>
      <c r="F20" s="759"/>
      <c r="G20" s="759"/>
      <c r="H20" s="759"/>
      <c r="I20" s="759"/>
      <c r="J20" s="759"/>
      <c r="K20" s="759"/>
      <c r="L20" s="243" t="s">
        <v>147</v>
      </c>
      <c r="M20" s="740" t="s">
        <v>327</v>
      </c>
      <c r="N20" s="760"/>
    </row>
    <row r="21" spans="1:31" ht="19" customHeight="1">
      <c r="A21" s="752"/>
      <c r="B21" s="753"/>
      <c r="C21" s="756" t="s">
        <v>332</v>
      </c>
      <c r="D21" s="757"/>
      <c r="E21" s="757"/>
      <c r="F21" s="757"/>
      <c r="G21" s="757"/>
      <c r="H21" s="757"/>
      <c r="I21" s="757"/>
      <c r="J21" s="757"/>
      <c r="K21" s="757"/>
      <c r="L21" s="242" t="s">
        <v>147</v>
      </c>
      <c r="M21" s="730" t="s">
        <v>326</v>
      </c>
      <c r="N21" s="731"/>
    </row>
    <row r="22" spans="1:31" ht="19" customHeight="1">
      <c r="A22" s="754"/>
      <c r="B22" s="755"/>
      <c r="C22" s="758"/>
      <c r="D22" s="759"/>
      <c r="E22" s="759"/>
      <c r="F22" s="759"/>
      <c r="G22" s="759"/>
      <c r="H22" s="759"/>
      <c r="I22" s="759"/>
      <c r="J22" s="759"/>
      <c r="K22" s="759"/>
      <c r="L22" s="243" t="s">
        <v>147</v>
      </c>
      <c r="M22" s="740" t="s">
        <v>327</v>
      </c>
      <c r="N22" s="760"/>
      <c r="S22" s="341" t="s">
        <v>444</v>
      </c>
      <c r="T22" s="341"/>
      <c r="U22" s="341"/>
      <c r="V22" s="341"/>
      <c r="W22" s="341"/>
      <c r="X22" s="341"/>
      <c r="Y22" s="341"/>
      <c r="Z22" s="341"/>
      <c r="AA22" s="341"/>
      <c r="AB22" s="341"/>
      <c r="AC22" s="341"/>
      <c r="AD22" s="341"/>
      <c r="AE22" s="341"/>
    </row>
    <row r="23" spans="1:31" ht="19" customHeight="1">
      <c r="A23" s="750" t="s">
        <v>333</v>
      </c>
      <c r="B23" s="751"/>
      <c r="C23" s="756" t="s">
        <v>334</v>
      </c>
      <c r="D23" s="757"/>
      <c r="E23" s="757"/>
      <c r="F23" s="757"/>
      <c r="G23" s="757"/>
      <c r="H23" s="757"/>
      <c r="I23" s="757"/>
      <c r="J23" s="757"/>
      <c r="K23" s="757"/>
      <c r="L23" s="242" t="s">
        <v>147</v>
      </c>
      <c r="M23" s="730" t="s">
        <v>326</v>
      </c>
      <c r="N23" s="731"/>
    </row>
    <row r="24" spans="1:31" ht="19" customHeight="1">
      <c r="A24" s="752"/>
      <c r="B24" s="753"/>
      <c r="C24" s="758"/>
      <c r="D24" s="759"/>
      <c r="E24" s="759"/>
      <c r="F24" s="759"/>
      <c r="G24" s="759"/>
      <c r="H24" s="759"/>
      <c r="I24" s="759"/>
      <c r="J24" s="759"/>
      <c r="K24" s="759"/>
      <c r="L24" s="243" t="s">
        <v>147</v>
      </c>
      <c r="M24" s="740" t="s">
        <v>327</v>
      </c>
      <c r="N24" s="760"/>
    </row>
    <row r="25" spans="1:31" ht="19" customHeight="1">
      <c r="A25" s="752"/>
      <c r="B25" s="753"/>
      <c r="C25" s="756" t="s">
        <v>335</v>
      </c>
      <c r="D25" s="757"/>
      <c r="E25" s="757"/>
      <c r="F25" s="757"/>
      <c r="G25" s="757"/>
      <c r="H25" s="757"/>
      <c r="I25" s="757"/>
      <c r="J25" s="757"/>
      <c r="K25" s="757"/>
      <c r="L25" s="242" t="s">
        <v>147</v>
      </c>
      <c r="M25" s="730" t="s">
        <v>326</v>
      </c>
      <c r="N25" s="731"/>
    </row>
    <row r="26" spans="1:31" ht="19" customHeight="1">
      <c r="A26" s="752"/>
      <c r="B26" s="753"/>
      <c r="C26" s="758"/>
      <c r="D26" s="759"/>
      <c r="E26" s="759"/>
      <c r="F26" s="759"/>
      <c r="G26" s="759"/>
      <c r="H26" s="759"/>
      <c r="I26" s="759"/>
      <c r="J26" s="759"/>
      <c r="K26" s="759"/>
      <c r="L26" s="243" t="s">
        <v>147</v>
      </c>
      <c r="M26" s="740" t="s">
        <v>327</v>
      </c>
      <c r="N26" s="760"/>
    </row>
    <row r="27" spans="1:31" ht="19" customHeight="1">
      <c r="A27" s="752"/>
      <c r="B27" s="753"/>
      <c r="C27" s="756" t="s">
        <v>336</v>
      </c>
      <c r="D27" s="757"/>
      <c r="E27" s="757"/>
      <c r="F27" s="757"/>
      <c r="G27" s="757"/>
      <c r="H27" s="757"/>
      <c r="I27" s="757"/>
      <c r="J27" s="757"/>
      <c r="K27" s="757"/>
      <c r="L27" s="729" t="s">
        <v>337</v>
      </c>
      <c r="M27" s="730"/>
      <c r="N27" s="731"/>
    </row>
    <row r="28" spans="1:31" ht="19" customHeight="1">
      <c r="A28" s="754"/>
      <c r="B28" s="755"/>
      <c r="C28" s="758"/>
      <c r="D28" s="759"/>
      <c r="E28" s="759"/>
      <c r="F28" s="759"/>
      <c r="G28" s="759"/>
      <c r="H28" s="759"/>
      <c r="I28" s="759"/>
      <c r="J28" s="759"/>
      <c r="K28" s="759"/>
      <c r="L28" s="762"/>
      <c r="M28" s="763"/>
      <c r="N28" s="237" t="s">
        <v>115</v>
      </c>
      <c r="R28" s="341"/>
      <c r="S28" s="341" t="s">
        <v>442</v>
      </c>
    </row>
    <row r="29" spans="1:31" ht="19" customHeight="1">
      <c r="A29" s="750" t="s">
        <v>338</v>
      </c>
      <c r="B29" s="751"/>
      <c r="C29" s="756" t="s">
        <v>339</v>
      </c>
      <c r="D29" s="757"/>
      <c r="E29" s="757"/>
      <c r="F29" s="757"/>
      <c r="G29" s="757"/>
      <c r="H29" s="757"/>
      <c r="I29" s="757"/>
      <c r="J29" s="757"/>
      <c r="K29" s="757"/>
      <c r="L29" s="242" t="s">
        <v>147</v>
      </c>
      <c r="M29" s="730" t="s">
        <v>326</v>
      </c>
      <c r="N29" s="731"/>
    </row>
    <row r="30" spans="1:31" ht="19" customHeight="1">
      <c r="A30" s="752"/>
      <c r="B30" s="753"/>
      <c r="C30" s="758"/>
      <c r="D30" s="759"/>
      <c r="E30" s="759"/>
      <c r="F30" s="759"/>
      <c r="G30" s="759"/>
      <c r="H30" s="759"/>
      <c r="I30" s="759"/>
      <c r="J30" s="759"/>
      <c r="K30" s="759"/>
      <c r="L30" s="243" t="s">
        <v>147</v>
      </c>
      <c r="M30" s="740" t="s">
        <v>327</v>
      </c>
      <c r="N30" s="760"/>
    </row>
    <row r="31" spans="1:31" ht="19" customHeight="1">
      <c r="A31" s="752"/>
      <c r="B31" s="753"/>
      <c r="C31" s="756" t="s">
        <v>340</v>
      </c>
      <c r="D31" s="757"/>
      <c r="E31" s="757"/>
      <c r="F31" s="757"/>
      <c r="G31" s="757"/>
      <c r="H31" s="757"/>
      <c r="I31" s="757"/>
      <c r="J31" s="757"/>
      <c r="K31" s="757"/>
      <c r="L31" s="242" t="s">
        <v>147</v>
      </c>
      <c r="M31" s="730" t="s">
        <v>326</v>
      </c>
      <c r="N31" s="731"/>
    </row>
    <row r="32" spans="1:31" ht="19" customHeight="1">
      <c r="A32" s="754"/>
      <c r="B32" s="755"/>
      <c r="C32" s="758"/>
      <c r="D32" s="759"/>
      <c r="E32" s="759"/>
      <c r="F32" s="759"/>
      <c r="G32" s="759"/>
      <c r="H32" s="759"/>
      <c r="I32" s="759"/>
      <c r="J32" s="759"/>
      <c r="K32" s="759"/>
      <c r="L32" s="243" t="s">
        <v>147</v>
      </c>
      <c r="M32" s="740" t="s">
        <v>327</v>
      </c>
      <c r="N32" s="760"/>
    </row>
    <row r="33" spans="1:43" ht="19" customHeight="1">
      <c r="A33" s="750" t="s">
        <v>341</v>
      </c>
      <c r="B33" s="751"/>
      <c r="C33" s="756" t="s">
        <v>342</v>
      </c>
      <c r="D33" s="757"/>
      <c r="E33" s="757"/>
      <c r="F33" s="757"/>
      <c r="G33" s="757"/>
      <c r="H33" s="757"/>
      <c r="I33" s="757"/>
      <c r="J33" s="757"/>
      <c r="K33" s="757"/>
      <c r="L33" s="242" t="s">
        <v>147</v>
      </c>
      <c r="M33" s="730" t="s">
        <v>326</v>
      </c>
      <c r="N33" s="731"/>
    </row>
    <row r="34" spans="1:43" ht="19" customHeight="1">
      <c r="A34" s="754"/>
      <c r="B34" s="755"/>
      <c r="C34" s="758"/>
      <c r="D34" s="759"/>
      <c r="E34" s="759"/>
      <c r="F34" s="759"/>
      <c r="G34" s="759"/>
      <c r="H34" s="759"/>
      <c r="I34" s="759"/>
      <c r="J34" s="759"/>
      <c r="K34" s="759"/>
      <c r="L34" s="243" t="s">
        <v>147</v>
      </c>
      <c r="M34" s="740" t="s">
        <v>327</v>
      </c>
      <c r="N34" s="760"/>
    </row>
    <row r="35" spans="1:43" ht="10" customHeight="1">
      <c r="A35" s="45"/>
      <c r="B35" s="45"/>
      <c r="C35" s="241"/>
      <c r="D35" s="241"/>
      <c r="E35" s="241"/>
      <c r="F35" s="241"/>
      <c r="G35" s="241"/>
      <c r="H35" s="241"/>
      <c r="I35" s="241"/>
      <c r="J35" s="241"/>
      <c r="K35" s="241"/>
      <c r="L35" s="222"/>
    </row>
    <row r="36" spans="1:43" ht="30" customHeight="1">
      <c r="B36" s="740" t="s">
        <v>343</v>
      </c>
      <c r="C36" s="740"/>
      <c r="D36" s="740"/>
      <c r="E36" s="740"/>
      <c r="F36" s="740"/>
      <c r="G36" s="740"/>
      <c r="H36" s="740"/>
      <c r="I36" s="740"/>
      <c r="J36" s="740"/>
      <c r="K36" s="740"/>
      <c r="L36" s="740"/>
      <c r="M36" s="740"/>
      <c r="N36" s="740"/>
    </row>
    <row r="37" spans="1:43" ht="30" customHeight="1">
      <c r="A37" s="728" t="s">
        <v>344</v>
      </c>
      <c r="B37" s="728"/>
      <c r="C37" s="728" t="s">
        <v>345</v>
      </c>
      <c r="D37" s="728"/>
      <c r="E37" s="728"/>
      <c r="F37" s="728"/>
      <c r="G37" s="728"/>
      <c r="H37" s="728"/>
      <c r="I37" s="728"/>
      <c r="J37" s="728"/>
      <c r="K37" s="728"/>
      <c r="L37" s="728"/>
      <c r="M37" s="728"/>
      <c r="N37" s="728"/>
    </row>
    <row r="38" spans="1:43" ht="30" customHeight="1">
      <c r="A38" s="624"/>
      <c r="B38" s="624"/>
      <c r="C38" s="617"/>
      <c r="D38" s="617"/>
      <c r="E38" s="617"/>
      <c r="F38" s="617"/>
      <c r="G38" s="617"/>
      <c r="H38" s="617"/>
      <c r="I38" s="617"/>
      <c r="J38" s="617"/>
      <c r="K38" s="617"/>
      <c r="L38" s="617"/>
      <c r="M38" s="617"/>
      <c r="N38" s="617"/>
    </row>
    <row r="39" spans="1:43" ht="30" customHeight="1">
      <c r="A39" s="624"/>
      <c r="B39" s="624"/>
      <c r="C39" s="617"/>
      <c r="D39" s="617"/>
      <c r="E39" s="617"/>
      <c r="F39" s="617"/>
      <c r="G39" s="617"/>
      <c r="H39" s="617"/>
      <c r="I39" s="617"/>
      <c r="J39" s="617"/>
      <c r="K39" s="617"/>
      <c r="L39" s="617"/>
      <c r="M39" s="617"/>
      <c r="N39" s="617"/>
    </row>
    <row r="40" spans="1:43" ht="30" customHeight="1">
      <c r="A40" s="624"/>
      <c r="B40" s="624"/>
      <c r="C40" s="617"/>
      <c r="D40" s="617"/>
      <c r="E40" s="617"/>
      <c r="F40" s="617"/>
      <c r="G40" s="617"/>
      <c r="H40" s="617"/>
      <c r="I40" s="617"/>
      <c r="J40" s="617"/>
      <c r="K40" s="617"/>
      <c r="L40" s="617"/>
      <c r="M40" s="617"/>
      <c r="N40" s="617"/>
    </row>
    <row r="41" spans="1:43" ht="30" customHeight="1">
      <c r="A41" s="624"/>
      <c r="B41" s="624"/>
      <c r="C41" s="617"/>
      <c r="D41" s="617"/>
      <c r="E41" s="617"/>
      <c r="F41" s="617"/>
      <c r="G41" s="617"/>
      <c r="H41" s="617"/>
      <c r="I41" s="617"/>
      <c r="J41" s="617"/>
      <c r="K41" s="617"/>
      <c r="L41" s="617"/>
      <c r="M41" s="617"/>
      <c r="N41" s="617"/>
    </row>
    <row r="42" spans="1:43" ht="30" customHeight="1">
      <c r="A42" s="624"/>
      <c r="B42" s="624"/>
      <c r="C42" s="617"/>
      <c r="D42" s="617"/>
      <c r="E42" s="617"/>
      <c r="F42" s="617"/>
      <c r="G42" s="617"/>
      <c r="H42" s="617"/>
      <c r="I42" s="617"/>
      <c r="J42" s="617"/>
      <c r="K42" s="617"/>
      <c r="L42" s="617"/>
      <c r="M42" s="617"/>
      <c r="N42" s="617"/>
    </row>
    <row r="43" spans="1:43" ht="50.15" customHeight="1">
      <c r="D43" s="224"/>
      <c r="E43" s="224"/>
      <c r="F43" s="224"/>
      <c r="G43" s="224"/>
      <c r="H43" s="224"/>
      <c r="I43" s="224"/>
      <c r="J43" s="224"/>
      <c r="K43" s="224"/>
      <c r="L43" s="224"/>
      <c r="M43" s="224"/>
      <c r="N43" s="224"/>
      <c r="O43" s="224"/>
      <c r="P43" s="224"/>
      <c r="Q43" s="224"/>
      <c r="R43" s="224"/>
      <c r="S43" s="224"/>
      <c r="W43" s="225"/>
      <c r="X43" s="225"/>
      <c r="Y43" s="225"/>
      <c r="Z43" s="225"/>
      <c r="AA43" s="225"/>
      <c r="AB43" s="225"/>
      <c r="AC43" s="225"/>
      <c r="AD43" s="225"/>
      <c r="AE43" s="225"/>
      <c r="AF43" s="225"/>
      <c r="AG43" s="225"/>
      <c r="AH43" s="225"/>
      <c r="AI43" s="225"/>
      <c r="AJ43" s="225"/>
      <c r="AK43" s="225"/>
      <c r="AL43" s="225"/>
      <c r="AM43" s="225"/>
      <c r="AN43" s="225"/>
      <c r="AO43" s="225"/>
      <c r="AP43" s="225"/>
      <c r="AQ43" s="225"/>
    </row>
    <row r="44" spans="1:43" ht="22" customHeight="1">
      <c r="A44" s="729" t="s">
        <v>210</v>
      </c>
      <c r="B44" s="730"/>
      <c r="C44" s="730"/>
      <c r="D44" s="730"/>
      <c r="E44" s="730"/>
      <c r="F44" s="730"/>
      <c r="G44" s="730"/>
      <c r="H44" s="730"/>
      <c r="I44" s="730"/>
      <c r="J44" s="730"/>
      <c r="K44" s="730"/>
      <c r="L44" s="730"/>
      <c r="M44" s="730"/>
      <c r="N44" s="731"/>
      <c r="O44" s="224"/>
      <c r="P44" s="306" t="s">
        <v>211</v>
      </c>
      <c r="Q44" s="224"/>
      <c r="R44" s="224"/>
      <c r="S44" s="224"/>
      <c r="W44" s="225"/>
      <c r="X44" s="225"/>
      <c r="Y44" s="225"/>
      <c r="Z44" s="225"/>
      <c r="AA44" s="225"/>
      <c r="AB44" s="225"/>
      <c r="AC44" s="225"/>
      <c r="AD44" s="225"/>
      <c r="AE44" s="225"/>
      <c r="AF44" s="225"/>
      <c r="AG44" s="225"/>
      <c r="AH44" s="225"/>
      <c r="AI44" s="225"/>
      <c r="AJ44" s="225"/>
      <c r="AK44" s="225"/>
      <c r="AL44" s="225"/>
      <c r="AM44" s="225"/>
      <c r="AN44" s="225"/>
      <c r="AO44" s="225"/>
      <c r="AP44" s="225"/>
      <c r="AQ44" s="225"/>
    </row>
    <row r="45" spans="1:43" ht="22" customHeight="1">
      <c r="A45" s="226" t="s">
        <v>212</v>
      </c>
      <c r="B45" s="45" t="s">
        <v>20</v>
      </c>
      <c r="D45" s="738" t="str">
        <f>入力シート!C11&amp;""</f>
        <v/>
      </c>
      <c r="E45" s="738"/>
      <c r="F45" s="738"/>
      <c r="G45" s="738"/>
      <c r="H45" s="224"/>
      <c r="I45" s="224" t="s">
        <v>346</v>
      </c>
      <c r="J45" s="224"/>
      <c r="K45" s="770" t="str">
        <f>入力シート!C12&amp;""</f>
        <v/>
      </c>
      <c r="L45" s="770"/>
      <c r="M45" s="770"/>
      <c r="N45" s="771"/>
      <c r="O45" s="224"/>
      <c r="P45" s="307" t="s">
        <v>215</v>
      </c>
      <c r="Q45" s="224"/>
      <c r="R45" s="224"/>
      <c r="S45" s="224"/>
      <c r="W45" s="225"/>
      <c r="X45" s="225"/>
      <c r="Y45" s="225"/>
      <c r="Z45" s="225"/>
      <c r="AA45" s="225"/>
      <c r="AB45" s="225"/>
      <c r="AC45" s="225"/>
      <c r="AD45" s="225"/>
      <c r="AE45" s="225"/>
      <c r="AF45" s="225"/>
      <c r="AG45" s="225"/>
      <c r="AH45" s="225"/>
      <c r="AI45" s="225"/>
      <c r="AJ45" s="225"/>
      <c r="AK45" s="225"/>
      <c r="AL45" s="225"/>
      <c r="AM45" s="225"/>
      <c r="AN45" s="225"/>
      <c r="AO45" s="225"/>
      <c r="AP45" s="225"/>
      <c r="AQ45" s="225"/>
    </row>
    <row r="46" spans="1:43" ht="22" customHeight="1">
      <c r="A46" s="227" t="s">
        <v>212</v>
      </c>
      <c r="B46" s="220" t="s">
        <v>266</v>
      </c>
      <c r="C46" s="232"/>
      <c r="D46" s="735" t="str">
        <f>入力シート!C13&amp;""</f>
        <v/>
      </c>
      <c r="E46" s="735"/>
      <c r="F46" s="735"/>
      <c r="G46" s="735"/>
      <c r="H46" s="238"/>
      <c r="I46" s="238" t="s">
        <v>346</v>
      </c>
      <c r="J46" s="238"/>
      <c r="K46" s="772" t="str">
        <f>入力シート!C14&amp;""</f>
        <v/>
      </c>
      <c r="L46" s="772"/>
      <c r="M46" s="772"/>
      <c r="N46" s="773"/>
      <c r="O46" s="224"/>
      <c r="P46" s="307" t="s">
        <v>217</v>
      </c>
      <c r="Q46" s="224"/>
      <c r="R46" s="224"/>
      <c r="S46" s="224"/>
      <c r="W46" s="225"/>
      <c r="X46" s="225"/>
      <c r="Y46" s="225"/>
      <c r="Z46" s="225"/>
      <c r="AA46" s="225"/>
      <c r="AB46" s="225"/>
      <c r="AC46" s="225"/>
      <c r="AD46" s="225"/>
      <c r="AE46" s="225"/>
      <c r="AF46" s="225"/>
      <c r="AG46" s="225"/>
      <c r="AH46" s="225"/>
      <c r="AI46" s="225"/>
      <c r="AJ46" s="225"/>
      <c r="AK46" s="225"/>
      <c r="AL46" s="225"/>
      <c r="AM46" s="225"/>
      <c r="AN46" s="225"/>
      <c r="AO46" s="225"/>
      <c r="AP46" s="225"/>
      <c r="AQ46" s="225"/>
    </row>
    <row r="47" spans="1:43" ht="50.15" customHeight="1">
      <c r="P47" s="307" t="s">
        <v>218</v>
      </c>
    </row>
    <row r="48" spans="1:43" ht="24" customHeight="1">
      <c r="B48" s="713" t="s">
        <v>347</v>
      </c>
      <c r="C48" s="713"/>
      <c r="D48" s="713"/>
      <c r="E48" s="713"/>
      <c r="F48" s="713"/>
      <c r="G48" s="713"/>
      <c r="H48" s="713"/>
      <c r="I48" s="713"/>
      <c r="J48" s="713"/>
      <c r="K48" s="713"/>
      <c r="L48" s="713"/>
      <c r="M48" s="713"/>
      <c r="N48" s="713"/>
      <c r="P48" s="306" t="s">
        <v>219</v>
      </c>
      <c r="W48" s="224"/>
      <c r="X48" s="224"/>
      <c r="Y48" s="228"/>
      <c r="Z48" s="228"/>
      <c r="AA48" s="228"/>
      <c r="AB48" s="228"/>
      <c r="AC48" s="228"/>
      <c r="AD48" s="228"/>
    </row>
    <row r="49" spans="2:30" ht="24" customHeight="1">
      <c r="B49" s="713" t="s">
        <v>348</v>
      </c>
      <c r="C49" s="713"/>
      <c r="D49" s="713"/>
      <c r="E49" s="713"/>
      <c r="F49" s="713"/>
      <c r="G49" s="713"/>
      <c r="H49" s="713"/>
      <c r="I49" s="713"/>
      <c r="J49" s="713"/>
      <c r="K49" s="713"/>
      <c r="L49" s="713"/>
      <c r="M49" s="713"/>
      <c r="N49" s="713"/>
      <c r="W49" s="228"/>
      <c r="X49" s="228"/>
      <c r="Y49" s="228"/>
      <c r="Z49" s="228"/>
      <c r="AA49" s="228"/>
      <c r="AB49" s="228"/>
      <c r="AC49" s="228"/>
      <c r="AD49" s="228"/>
    </row>
    <row r="50" spans="2:30" ht="24" customHeight="1">
      <c r="B50" s="713" t="s">
        <v>349</v>
      </c>
      <c r="C50" s="713"/>
      <c r="D50" s="713"/>
      <c r="E50" s="713"/>
      <c r="F50" s="713"/>
      <c r="G50" s="713"/>
      <c r="H50" s="713"/>
      <c r="I50" s="713"/>
      <c r="J50" s="713"/>
      <c r="K50" s="713"/>
      <c r="L50" s="713"/>
      <c r="M50" s="713"/>
      <c r="N50" s="713"/>
      <c r="W50" s="228"/>
      <c r="X50" s="228"/>
      <c r="Y50" s="228"/>
      <c r="Z50" s="228"/>
      <c r="AA50" s="228"/>
      <c r="AB50" s="228"/>
      <c r="AC50" s="228"/>
      <c r="AD50" s="228"/>
    </row>
    <row r="51" spans="2:30" ht="24" customHeight="1">
      <c r="B51" s="28" t="s">
        <v>350</v>
      </c>
      <c r="C51" s="713" t="s">
        <v>351</v>
      </c>
      <c r="D51" s="713"/>
      <c r="E51" s="713"/>
      <c r="F51" s="713"/>
      <c r="G51" s="713"/>
      <c r="H51" s="713"/>
      <c r="I51" s="713"/>
      <c r="J51" s="713"/>
      <c r="K51" s="713"/>
      <c r="L51" s="713"/>
      <c r="M51" s="713"/>
      <c r="N51" s="713"/>
    </row>
    <row r="52" spans="2:30" ht="24" customHeight="1">
      <c r="B52" s="713" t="s">
        <v>352</v>
      </c>
      <c r="C52" s="713"/>
      <c r="D52" s="713"/>
      <c r="E52" s="713"/>
      <c r="F52" s="713"/>
      <c r="G52" s="713"/>
      <c r="H52" s="713"/>
      <c r="I52" s="713"/>
      <c r="J52" s="713"/>
      <c r="K52" s="713"/>
      <c r="L52" s="713"/>
      <c r="M52" s="713"/>
      <c r="N52" s="713"/>
    </row>
    <row r="53" spans="2:30" ht="24" customHeight="1">
      <c r="B53" s="636" t="s">
        <v>353</v>
      </c>
      <c r="C53" s="636"/>
      <c r="D53" s="636"/>
      <c r="E53" s="239" t="s">
        <v>354</v>
      </c>
      <c r="F53" s="713" t="s">
        <v>355</v>
      </c>
      <c r="G53" s="713"/>
      <c r="H53" s="713"/>
      <c r="I53" s="713"/>
      <c r="J53" s="713"/>
      <c r="K53" s="713"/>
      <c r="L53" s="713"/>
      <c r="M53" s="713"/>
      <c r="N53" s="713"/>
    </row>
    <row r="54" spans="2:30" ht="24" customHeight="1">
      <c r="B54" s="636" t="s">
        <v>356</v>
      </c>
      <c r="C54" s="636"/>
      <c r="D54" s="636"/>
      <c r="E54" s="239" t="s">
        <v>354</v>
      </c>
      <c r="F54" s="713" t="s">
        <v>357</v>
      </c>
      <c r="G54" s="713"/>
      <c r="H54" s="713"/>
      <c r="I54" s="713"/>
      <c r="J54" s="713"/>
      <c r="K54" s="713"/>
      <c r="L54" s="713"/>
      <c r="M54" s="713"/>
      <c r="N54" s="713"/>
    </row>
    <row r="55" spans="2:30" ht="24" customHeight="1">
      <c r="B55" s="636" t="s">
        <v>358</v>
      </c>
      <c r="C55" s="636"/>
      <c r="D55" s="636"/>
      <c r="E55" s="239" t="s">
        <v>354</v>
      </c>
      <c r="F55" s="713" t="s">
        <v>359</v>
      </c>
      <c r="G55" s="713"/>
      <c r="H55" s="713"/>
      <c r="I55" s="713"/>
      <c r="J55" s="713"/>
      <c r="K55" s="713"/>
      <c r="L55" s="713"/>
      <c r="M55" s="713"/>
      <c r="N55" s="713"/>
    </row>
    <row r="56" spans="2:30" ht="24" customHeight="1">
      <c r="B56" s="764" t="s">
        <v>360</v>
      </c>
      <c r="C56" s="764"/>
      <c r="D56" s="764"/>
      <c r="E56" s="764"/>
      <c r="F56" s="764"/>
      <c r="G56" s="764"/>
      <c r="H56" s="764"/>
      <c r="I56" s="764"/>
      <c r="J56" s="764"/>
      <c r="K56" s="764"/>
      <c r="L56" s="764"/>
      <c r="M56" s="764"/>
      <c r="N56" s="764"/>
    </row>
    <row r="57" spans="2:30" ht="24" customHeight="1">
      <c r="B57" s="764" t="s">
        <v>361</v>
      </c>
      <c r="C57" s="764"/>
      <c r="D57" s="764"/>
      <c r="E57" s="764"/>
      <c r="F57" s="764"/>
      <c r="G57" s="764"/>
      <c r="H57" s="764"/>
      <c r="I57" s="764"/>
      <c r="J57" s="764"/>
      <c r="K57" s="764"/>
      <c r="L57" s="764"/>
      <c r="M57" s="764"/>
      <c r="N57" s="764"/>
    </row>
    <row r="58" spans="2:30" ht="24" customHeight="1">
      <c r="B58" s="764" t="s">
        <v>362</v>
      </c>
      <c r="C58" s="764"/>
      <c r="D58" s="764"/>
      <c r="E58" s="764"/>
      <c r="F58" s="764"/>
      <c r="G58" s="764"/>
      <c r="H58" s="764"/>
      <c r="I58" s="764"/>
      <c r="J58" s="764"/>
      <c r="K58" s="764"/>
      <c r="L58" s="764"/>
      <c r="M58" s="764"/>
      <c r="N58" s="764"/>
    </row>
    <row r="59" spans="2:30" ht="24" customHeight="1">
      <c r="B59" s="764" t="s">
        <v>363</v>
      </c>
      <c r="C59" s="764"/>
      <c r="D59" s="764"/>
      <c r="E59" s="764"/>
      <c r="F59" s="764"/>
      <c r="G59" s="764"/>
      <c r="H59" s="764"/>
      <c r="I59" s="764"/>
      <c r="J59" s="764"/>
      <c r="K59" s="764"/>
      <c r="L59" s="764"/>
      <c r="M59" s="764"/>
      <c r="N59" s="764"/>
    </row>
    <row r="60" spans="2:30" ht="30" customHeight="1">
      <c r="B60" s="765" t="s">
        <v>364</v>
      </c>
      <c r="C60" s="764"/>
      <c r="D60" s="764"/>
      <c r="E60" s="764"/>
      <c r="F60" s="764"/>
      <c r="G60" s="764"/>
      <c r="H60" s="764"/>
      <c r="I60" s="764"/>
      <c r="J60" s="764"/>
      <c r="K60" s="764"/>
      <c r="L60" s="764"/>
      <c r="M60" s="764"/>
      <c r="N60" s="764"/>
    </row>
  </sheetData>
  <sheetProtection algorithmName="SHA-512" hashValue="HW+saMAnlPTTGYJWhb+Men3LbYTTwkWgee9nFkHAzwTGnPwg94guL7p7cz5ZSKZqjPAWN249kBlm7edC5GDddQ==" saltValue="r7VnOAUMsrpSp6tRz0ea/Q==" spinCount="100000" sheet="1" formatCells="0" formatRows="0" insertRows="0"/>
  <customSheetViews>
    <customSheetView guid="{1A32DCAA-758B-493F-8647-202013861FA3}" showPageBreaks="1" showGridLines="0" view="pageBreakPreview">
      <selection sqref="A1:M1"/>
      <rowBreaks count="1" manualBreakCount="1">
        <brk id="34" max="16383" man="1"/>
      </rowBreaks>
      <pageMargins left="0" right="0" top="0" bottom="0" header="0" footer="0"/>
      <pageSetup paperSize="9" orientation="portrait"/>
      <headerFooter alignWithMargins="0"/>
    </customSheetView>
  </customSheetViews>
  <mergeCells count="89">
    <mergeCell ref="B52:N52"/>
    <mergeCell ref="B56:N56"/>
    <mergeCell ref="B57:N57"/>
    <mergeCell ref="B58:N58"/>
    <mergeCell ref="F53:N53"/>
    <mergeCell ref="B53:D53"/>
    <mergeCell ref="B54:D54"/>
    <mergeCell ref="F54:N54"/>
    <mergeCell ref="B55:D55"/>
    <mergeCell ref="F55:N55"/>
    <mergeCell ref="B50:N50"/>
    <mergeCell ref="C51:N51"/>
    <mergeCell ref="A1:N1"/>
    <mergeCell ref="A39:B39"/>
    <mergeCell ref="C39:N39"/>
    <mergeCell ref="A40:B40"/>
    <mergeCell ref="C40:N40"/>
    <mergeCell ref="A38:B38"/>
    <mergeCell ref="C38:N38"/>
    <mergeCell ref="C25:K26"/>
    <mergeCell ref="M20:N20"/>
    <mergeCell ref="C17:K18"/>
    <mergeCell ref="K45:N45"/>
    <mergeCell ref="A44:N44"/>
    <mergeCell ref="K46:N46"/>
    <mergeCell ref="D45:G45"/>
    <mergeCell ref="P1:T2"/>
    <mergeCell ref="B48:N48"/>
    <mergeCell ref="B49:N49"/>
    <mergeCell ref="D46:G46"/>
    <mergeCell ref="M31:N31"/>
    <mergeCell ref="M32:N32"/>
    <mergeCell ref="M26:N26"/>
    <mergeCell ref="M29:N29"/>
    <mergeCell ref="M30:N30"/>
    <mergeCell ref="A42:B42"/>
    <mergeCell ref="C42:N42"/>
    <mergeCell ref="C12:K12"/>
    <mergeCell ref="A41:B41"/>
    <mergeCell ref="C41:N41"/>
    <mergeCell ref="C31:K32"/>
    <mergeCell ref="L27:N27"/>
    <mergeCell ref="B59:N59"/>
    <mergeCell ref="B60:N60"/>
    <mergeCell ref="D3:K3"/>
    <mergeCell ref="A19:B22"/>
    <mergeCell ref="C23:K24"/>
    <mergeCell ref="A3:C3"/>
    <mergeCell ref="I7:N7"/>
    <mergeCell ref="C13:K14"/>
    <mergeCell ref="L12:N12"/>
    <mergeCell ref="M13:N13"/>
    <mergeCell ref="M14:N14"/>
    <mergeCell ref="M15:N15"/>
    <mergeCell ref="M16:N16"/>
    <mergeCell ref="M17:N17"/>
    <mergeCell ref="M24:N24"/>
    <mergeCell ref="M25:N25"/>
    <mergeCell ref="C19:K20"/>
    <mergeCell ref="A33:B34"/>
    <mergeCell ref="K5:N5"/>
    <mergeCell ref="A6:N6"/>
    <mergeCell ref="J8:N8"/>
    <mergeCell ref="J9:N9"/>
    <mergeCell ref="C33:K34"/>
    <mergeCell ref="A23:B28"/>
    <mergeCell ref="C29:K30"/>
    <mergeCell ref="M33:N33"/>
    <mergeCell ref="M34:N34"/>
    <mergeCell ref="L28:M28"/>
    <mergeCell ref="M18:N18"/>
    <mergeCell ref="M19:N19"/>
    <mergeCell ref="J10:N10"/>
    <mergeCell ref="P4:AH6"/>
    <mergeCell ref="P7:AH7"/>
    <mergeCell ref="Q11:AC13"/>
    <mergeCell ref="Q10:AC10"/>
    <mergeCell ref="A37:B37"/>
    <mergeCell ref="C37:N37"/>
    <mergeCell ref="A12:B12"/>
    <mergeCell ref="A13:B18"/>
    <mergeCell ref="C15:K16"/>
    <mergeCell ref="A29:B32"/>
    <mergeCell ref="M21:N21"/>
    <mergeCell ref="M22:N22"/>
    <mergeCell ref="C27:K28"/>
    <mergeCell ref="C21:K22"/>
    <mergeCell ref="M23:N23"/>
    <mergeCell ref="B36:N36"/>
  </mergeCells>
  <phoneticPr fontId="3"/>
  <conditionalFormatting sqref="L28">
    <cfRule type="expression" dxfId="20" priority="31">
      <formula>$L$28=""</formula>
    </cfRule>
  </conditionalFormatting>
  <conditionalFormatting sqref="L13:N13 L15:N15 L17:N17 L19:N19 L21:N21 L23:N23 L25:N25">
    <cfRule type="expression" dxfId="19" priority="2">
      <formula>$L13=$L14</formula>
    </cfRule>
  </conditionalFormatting>
  <conditionalFormatting sqref="L14:N14 L16:N16 L18:N18 L20:N20 L22:N22 L24:N24 L26:N26">
    <cfRule type="expression" dxfId="18" priority="1">
      <formula>$L13=$L14</formula>
    </cfRule>
  </conditionalFormatting>
  <conditionalFormatting sqref="L29:N29">
    <cfRule type="expression" dxfId="17" priority="22">
      <formula>$L29=$L30</formula>
    </cfRule>
  </conditionalFormatting>
  <conditionalFormatting sqref="L30:N30">
    <cfRule type="expression" dxfId="16" priority="21">
      <formula>$L29=$L30</formula>
    </cfRule>
  </conditionalFormatting>
  <conditionalFormatting sqref="L31:N31">
    <cfRule type="expression" dxfId="15" priority="6">
      <formula>$L31=$L32</formula>
    </cfRule>
  </conditionalFormatting>
  <conditionalFormatting sqref="L32:N32">
    <cfRule type="expression" dxfId="14" priority="5">
      <formula>$L31=$L32</formula>
    </cfRule>
  </conditionalFormatting>
  <conditionalFormatting sqref="L33:N33">
    <cfRule type="expression" dxfId="13" priority="4">
      <formula>$L33=$L34</formula>
    </cfRule>
  </conditionalFormatting>
  <conditionalFormatting sqref="L34:N35">
    <cfRule type="expression" dxfId="12" priority="3">
      <formula>$L33=$L34</formula>
    </cfRule>
  </conditionalFormatting>
  <dataValidations count="2">
    <dataValidation type="list" allowBlank="1" showInputMessage="1" showErrorMessage="1" sqref="L29:L35 L13:L26" xr:uid="{00000000-0002-0000-0C00-000000000000}">
      <formula1>"□,■"</formula1>
    </dataValidation>
    <dataValidation type="list" allowBlank="1" showInputMessage="1" showErrorMessage="1" sqref="A38:B42" xr:uid="{00000000-0002-0000-0C00-000001000000}">
      <formula1>"(1),(2),(3),(4),(5),(6),(7),(8),(9),(10),(11)"</formula1>
    </dataValidation>
  </dataValidations>
  <hyperlinks>
    <hyperlink ref="P1:T2" location="入力シート!A1" display="入力シートへ戻る" xr:uid="{00000000-0004-0000-0C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rowBreaks count="1" manualBreakCount="1">
    <brk id="35"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AP35"/>
  <sheetViews>
    <sheetView showGridLines="0" zoomScaleNormal="100" zoomScaleSheetLayoutView="100" workbookViewId="0">
      <selection sqref="A1:O1"/>
    </sheetView>
  </sheetViews>
  <sheetFormatPr defaultColWidth="4" defaultRowHeight="14"/>
  <cols>
    <col min="1" max="1" width="2.58203125" style="28" customWidth="1"/>
    <col min="2" max="2" width="4.58203125" style="28" customWidth="1"/>
    <col min="3" max="8" width="2.58203125" style="28" customWidth="1"/>
    <col min="9" max="9" width="1.58203125" style="28" customWidth="1"/>
    <col min="10" max="10" width="9.58203125" style="28" customWidth="1"/>
    <col min="11" max="11" width="12.58203125" style="28" customWidth="1"/>
    <col min="12" max="12" width="1.58203125" style="28" customWidth="1"/>
    <col min="13" max="13" width="13.25" style="28" customWidth="1"/>
    <col min="14" max="14" width="1.58203125" style="28" customWidth="1"/>
    <col min="15" max="15" width="14.33203125" style="28" customWidth="1"/>
    <col min="16" max="16384" width="4" style="28"/>
  </cols>
  <sheetData>
    <row r="1" spans="1:23">
      <c r="A1" s="713" t="s">
        <v>365</v>
      </c>
      <c r="B1" s="713"/>
      <c r="C1" s="713"/>
      <c r="D1" s="713"/>
      <c r="E1" s="713"/>
      <c r="F1" s="713"/>
      <c r="G1" s="713"/>
      <c r="H1" s="713"/>
      <c r="I1" s="713"/>
      <c r="J1" s="713"/>
      <c r="K1" s="713"/>
      <c r="L1" s="713"/>
      <c r="M1" s="713"/>
      <c r="N1" s="713"/>
      <c r="O1" s="713"/>
      <c r="Q1" s="448" t="s">
        <v>111</v>
      </c>
      <c r="R1" s="449"/>
      <c r="S1" s="449"/>
      <c r="T1" s="449"/>
      <c r="U1" s="450"/>
      <c r="V1" s="284"/>
      <c r="W1" s="284"/>
    </row>
    <row r="2" spans="1:23" ht="14.5" thickBot="1">
      <c r="Q2" s="451"/>
      <c r="R2" s="452"/>
      <c r="S2" s="452"/>
      <c r="T2" s="452"/>
      <c r="U2" s="453"/>
      <c r="V2" s="284"/>
      <c r="W2" s="284"/>
    </row>
    <row r="3" spans="1:23" ht="19">
      <c r="E3" s="766" t="s">
        <v>88</v>
      </c>
      <c r="F3" s="766"/>
      <c r="G3" s="766"/>
      <c r="H3" s="766"/>
      <c r="I3" s="766"/>
      <c r="J3" s="766"/>
      <c r="K3" s="766"/>
      <c r="L3" s="766"/>
      <c r="M3" s="766"/>
      <c r="N3" s="766"/>
      <c r="Q3" s="284"/>
      <c r="R3" s="284"/>
      <c r="S3" s="284"/>
      <c r="T3" s="284"/>
      <c r="U3" s="284"/>
      <c r="V3" s="284"/>
      <c r="W3" s="284"/>
    </row>
    <row r="4" spans="1:23" ht="20.149999999999999" customHeight="1">
      <c r="Q4" s="284"/>
      <c r="R4" s="284"/>
      <c r="S4" s="284"/>
      <c r="T4" s="284"/>
      <c r="U4" s="284"/>
      <c r="V4" s="284"/>
      <c r="W4" s="284"/>
    </row>
    <row r="5" spans="1:23" ht="18.75" customHeight="1">
      <c r="A5" s="715" t="str">
        <f>IFERROR(IF(OR(入力シート!D10="",入力シート!F10="",入力シート!H10=""),"年　　月　　日","令和"&amp;入力シート!D10-2018&amp;"年"&amp;入力シート!F10&amp;"月"&amp;入力シート!H10&amp;"日"),"年　　月　　日")</f>
        <v>年　　月　　日</v>
      </c>
      <c r="B5" s="715"/>
      <c r="C5" s="715"/>
      <c r="D5" s="715"/>
      <c r="E5" s="715"/>
      <c r="F5" s="715"/>
      <c r="G5" s="715"/>
      <c r="H5" s="715"/>
      <c r="I5" s="715"/>
      <c r="J5" s="715"/>
      <c r="K5" s="715"/>
      <c r="L5" s="715"/>
      <c r="M5" s="715"/>
      <c r="N5" s="715"/>
      <c r="O5" s="715"/>
      <c r="Q5" s="284"/>
      <c r="R5" s="284"/>
      <c r="S5" s="284"/>
      <c r="T5" s="284"/>
      <c r="U5" s="284"/>
      <c r="V5" s="284"/>
      <c r="W5" s="284"/>
    </row>
    <row r="6" spans="1:23" ht="20.149999999999999" customHeight="1">
      <c r="P6" s="26"/>
      <c r="Q6" s="286"/>
      <c r="R6" s="286"/>
      <c r="S6" s="286"/>
      <c r="T6" s="284"/>
      <c r="U6" s="284"/>
      <c r="V6" s="284"/>
      <c r="W6" s="284"/>
    </row>
    <row r="7" spans="1:23">
      <c r="A7" s="714" t="str">
        <f>IF(入力シート!C30="前橋市長","（宛先）前橋市長",IF(入力シート!C30="前橋市公営企業管理者","（宛先）前橋市公営企業管理者","「発注者」が未入力です。"))</f>
        <v>「発注者」が未入力です。</v>
      </c>
      <c r="B7" s="714"/>
      <c r="C7" s="714"/>
      <c r="D7" s="714"/>
      <c r="E7" s="714"/>
      <c r="F7" s="714"/>
      <c r="G7" s="714"/>
      <c r="H7" s="714"/>
      <c r="I7" s="714"/>
      <c r="J7" s="714"/>
      <c r="K7" s="714"/>
      <c r="L7" s="714"/>
      <c r="M7" s="714"/>
      <c r="N7" s="714"/>
      <c r="O7" s="714"/>
      <c r="Q7" s="284"/>
      <c r="R7" s="284"/>
      <c r="S7" s="284"/>
      <c r="T7" s="284"/>
      <c r="U7" s="284"/>
      <c r="V7" s="284"/>
      <c r="W7" s="284"/>
    </row>
    <row r="8" spans="1:23" ht="20.149999999999999" customHeight="1">
      <c r="Q8" s="284"/>
      <c r="R8" s="284"/>
      <c r="S8" s="284"/>
      <c r="T8" s="284"/>
      <c r="U8" s="284"/>
      <c r="V8" s="284"/>
      <c r="W8" s="284"/>
    </row>
    <row r="9" spans="1:23" ht="30" customHeight="1">
      <c r="I9" s="45"/>
      <c r="J9" s="45"/>
      <c r="K9" s="45" t="s">
        <v>135</v>
      </c>
      <c r="L9" s="45"/>
      <c r="M9" s="711" t="str">
        <f>IF(入力シート!C46=入力シート!A16,入力シート!C19,IF(入力シート!C46=入力シート!A20,入力シート!C23,入力シート!C27))</f>
        <v>（例）前橋市表町１－１－１</v>
      </c>
      <c r="N9" s="711"/>
      <c r="O9" s="711"/>
    </row>
    <row r="10" spans="1:23" ht="45" customHeight="1">
      <c r="J10" s="28" t="s">
        <v>26</v>
      </c>
      <c r="K10" s="45" t="s">
        <v>136</v>
      </c>
      <c r="L10" s="45"/>
      <c r="M10" s="711" t="str">
        <f>IF(入力シート!C46=入力シート!A16,入力シート!C16,IF(入力シート!C46=入力シート!A20,入力シート!C20,入力シート!C24))</f>
        <v>（例）○○工業株式会社</v>
      </c>
      <c r="N10" s="711"/>
      <c r="O10" s="711"/>
    </row>
    <row r="11" spans="1:23" ht="30" customHeight="1">
      <c r="K11" s="45" t="s">
        <v>137</v>
      </c>
      <c r="L11" s="45"/>
      <c r="M11" s="711" t="str">
        <f>IF(入力シート!C46=入力シート!A16,入力シート!C17&amp;入力シート!C18,IF(入力シート!C46=入力シート!A20,入力シート!C21&amp;入力シート!C22,入力シート!C25&amp;入力シート!C26))</f>
        <v>（例）代表取締役（例）前橋　太朗</v>
      </c>
      <c r="N11" s="711"/>
      <c r="O11" s="711"/>
      <c r="Q11" s="306" t="s">
        <v>139</v>
      </c>
    </row>
    <row r="12" spans="1:23" ht="20.149999999999999" customHeight="1">
      <c r="H12" s="214"/>
      <c r="Q12" s="310" t="s">
        <v>140</v>
      </c>
    </row>
    <row r="13" spans="1:23" ht="18.75" customHeight="1">
      <c r="A13" s="244"/>
      <c r="B13" s="245" t="s">
        <v>366</v>
      </c>
      <c r="C13" s="249"/>
      <c r="D13" s="250" t="s">
        <v>235</v>
      </c>
      <c r="E13" s="249"/>
      <c r="F13" s="250" t="s">
        <v>238</v>
      </c>
      <c r="G13" s="249"/>
      <c r="H13" s="245" t="s">
        <v>18</v>
      </c>
      <c r="I13" s="775" t="str">
        <f>"付労働環境改善通知書で通知された、"&amp;LEFT(IF(入力シート!C31="","「件名」が未入力です。",入力シート!C31),9)</f>
        <v>付労働環境改善通知書で通知された、（例）本庁管内○○</v>
      </c>
      <c r="J13" s="775"/>
      <c r="K13" s="775"/>
      <c r="L13" s="775"/>
      <c r="M13" s="775"/>
      <c r="N13" s="775"/>
      <c r="O13" s="775"/>
    </row>
    <row r="14" spans="1:23" ht="40" customHeight="1">
      <c r="A14" s="774" t="str">
        <f>RIGHT(IF(入力シート!C31="","「件名」が未入力です。",入力シート!C31),LEN(IF(入力シート!C31="","「件名」が未入力です。",入力シート!C31))-9)&amp;"に係る指示内容については、下記のとおり改善いたしましたので報告いたします。"</f>
        <v>工事に係る指示内容については、下記のとおり改善いたしましたので報告いたします。</v>
      </c>
      <c r="B14" s="774"/>
      <c r="C14" s="774"/>
      <c r="D14" s="774"/>
      <c r="E14" s="774"/>
      <c r="F14" s="774"/>
      <c r="G14" s="774"/>
      <c r="H14" s="774"/>
      <c r="I14" s="774"/>
      <c r="J14" s="774"/>
      <c r="K14" s="774"/>
      <c r="L14" s="774"/>
      <c r="M14" s="774"/>
      <c r="N14" s="774"/>
      <c r="O14" s="774"/>
    </row>
    <row r="15" spans="1:23" ht="20.149999999999999" customHeight="1"/>
    <row r="16" spans="1:23" ht="20.149999999999999" customHeight="1">
      <c r="A16" s="723" t="s">
        <v>227</v>
      </c>
      <c r="B16" s="723"/>
      <c r="C16" s="723"/>
      <c r="D16" s="723"/>
      <c r="E16" s="723"/>
      <c r="F16" s="723"/>
      <c r="G16" s="723"/>
      <c r="H16" s="723"/>
      <c r="I16" s="723"/>
      <c r="J16" s="723"/>
      <c r="K16" s="723"/>
      <c r="L16" s="723"/>
      <c r="M16" s="723"/>
      <c r="N16" s="723"/>
      <c r="O16" s="723"/>
    </row>
    <row r="17" spans="1:42" ht="20.149999999999999" customHeight="1"/>
    <row r="18" spans="1:42" ht="18.75" customHeight="1">
      <c r="A18" s="728" t="s">
        <v>367</v>
      </c>
      <c r="B18" s="728"/>
      <c r="C18" s="728"/>
      <c r="D18" s="728"/>
      <c r="E18" s="728"/>
      <c r="F18" s="728"/>
      <c r="G18" s="728"/>
      <c r="H18" s="728"/>
      <c r="I18" s="728" t="s">
        <v>368</v>
      </c>
      <c r="J18" s="728"/>
      <c r="K18" s="728"/>
      <c r="L18" s="728"/>
      <c r="M18" s="728"/>
      <c r="N18" s="728" t="s">
        <v>369</v>
      </c>
      <c r="O18" s="728"/>
    </row>
    <row r="19" spans="1:42" s="46" customFormat="1" ht="120" customHeight="1">
      <c r="A19" s="781"/>
      <c r="B19" s="782"/>
      <c r="C19" s="782"/>
      <c r="D19" s="782"/>
      <c r="E19" s="782"/>
      <c r="F19" s="782"/>
      <c r="G19" s="782"/>
      <c r="H19" s="783"/>
      <c r="I19" s="781"/>
      <c r="J19" s="782"/>
      <c r="K19" s="782"/>
      <c r="L19" s="782"/>
      <c r="M19" s="783"/>
      <c r="N19" s="784"/>
      <c r="O19" s="785"/>
    </row>
    <row r="20" spans="1:42" s="46" customFormat="1" ht="120" customHeight="1">
      <c r="A20" s="776"/>
      <c r="B20" s="777"/>
      <c r="C20" s="777"/>
      <c r="D20" s="777"/>
      <c r="E20" s="777"/>
      <c r="F20" s="777"/>
      <c r="G20" s="777"/>
      <c r="H20" s="778"/>
      <c r="I20" s="776"/>
      <c r="J20" s="777"/>
      <c r="K20" s="777"/>
      <c r="L20" s="777"/>
      <c r="M20" s="778"/>
      <c r="N20" s="779"/>
      <c r="O20" s="780"/>
    </row>
    <row r="21" spans="1:42" ht="30" customHeight="1"/>
    <row r="22" spans="1:42">
      <c r="A22" s="729" t="s">
        <v>210</v>
      </c>
      <c r="B22" s="730"/>
      <c r="C22" s="730"/>
      <c r="D22" s="730"/>
      <c r="E22" s="730"/>
      <c r="F22" s="730"/>
      <c r="G22" s="730"/>
      <c r="H22" s="730"/>
      <c r="I22" s="730"/>
      <c r="J22" s="730"/>
      <c r="K22" s="730"/>
      <c r="L22" s="730"/>
      <c r="M22" s="730"/>
      <c r="N22" s="730"/>
      <c r="O22" s="731"/>
      <c r="Q22" s="306" t="s">
        <v>211</v>
      </c>
    </row>
    <row r="23" spans="1:42" ht="18.75" customHeight="1">
      <c r="A23" s="240" t="s">
        <v>212</v>
      </c>
      <c r="B23" s="636" t="s">
        <v>20</v>
      </c>
      <c r="C23" s="636"/>
      <c r="D23" s="636"/>
      <c r="E23" s="636"/>
      <c r="F23" s="636"/>
      <c r="G23" s="215"/>
      <c r="H23" s="714" t="str">
        <f>入力シート!C11&amp;""</f>
        <v/>
      </c>
      <c r="I23" s="714"/>
      <c r="J23" s="714"/>
      <c r="K23" s="714"/>
      <c r="L23" s="215"/>
      <c r="M23" s="246" t="s">
        <v>346</v>
      </c>
      <c r="O23" s="248" t="str">
        <f>入力シート!C12&amp;""</f>
        <v/>
      </c>
      <c r="Q23" s="307" t="s">
        <v>215</v>
      </c>
    </row>
    <row r="24" spans="1:42" ht="18.75" customHeight="1">
      <c r="A24" s="236" t="s">
        <v>212</v>
      </c>
      <c r="B24" s="733" t="s">
        <v>266</v>
      </c>
      <c r="C24" s="733"/>
      <c r="D24" s="733"/>
      <c r="E24" s="733"/>
      <c r="F24" s="733"/>
      <c r="G24" s="233"/>
      <c r="H24" s="722" t="str">
        <f>入力シート!C13&amp;""</f>
        <v/>
      </c>
      <c r="I24" s="722"/>
      <c r="J24" s="722"/>
      <c r="K24" s="722"/>
      <c r="L24" s="233"/>
      <c r="M24" s="247" t="s">
        <v>346</v>
      </c>
      <c r="N24" s="238"/>
      <c r="O24" s="211" t="str">
        <f>入力シート!C14&amp;""</f>
        <v/>
      </c>
      <c r="P24" s="224"/>
      <c r="Q24" s="307" t="s">
        <v>217</v>
      </c>
      <c r="R24" s="224"/>
      <c r="V24" s="225"/>
      <c r="W24" s="225"/>
      <c r="X24" s="225"/>
      <c r="Y24" s="225"/>
      <c r="Z24" s="225"/>
      <c r="AA24" s="225"/>
      <c r="AB24" s="225"/>
      <c r="AC24" s="225"/>
      <c r="AD24" s="225"/>
      <c r="AE24" s="225"/>
      <c r="AF24" s="225"/>
      <c r="AG24" s="225"/>
      <c r="AH24" s="225"/>
      <c r="AI24" s="225"/>
      <c r="AJ24" s="225"/>
      <c r="AK24" s="225"/>
      <c r="AL24" s="225"/>
      <c r="AM24" s="225"/>
      <c r="AN24" s="225"/>
      <c r="AO24" s="225"/>
      <c r="AP24" s="225"/>
    </row>
    <row r="25" spans="1:42">
      <c r="J25" s="224"/>
      <c r="K25" s="224"/>
      <c r="L25" s="224"/>
      <c r="M25" s="224"/>
      <c r="N25" s="224"/>
      <c r="O25" s="224"/>
      <c r="P25" s="224"/>
      <c r="Q25" s="307" t="s">
        <v>218</v>
      </c>
      <c r="R25" s="224"/>
      <c r="V25" s="225"/>
      <c r="W25" s="225"/>
      <c r="X25" s="225"/>
      <c r="Y25" s="225"/>
      <c r="Z25" s="225"/>
      <c r="AA25" s="225"/>
      <c r="AB25" s="225"/>
      <c r="AC25" s="225"/>
      <c r="AD25" s="225"/>
      <c r="AE25" s="225"/>
      <c r="AF25" s="225"/>
      <c r="AG25" s="225"/>
      <c r="AH25" s="225"/>
      <c r="AI25" s="225"/>
      <c r="AJ25" s="225"/>
      <c r="AK25" s="225"/>
      <c r="AL25" s="225"/>
      <c r="AM25" s="225"/>
      <c r="AN25" s="225"/>
      <c r="AO25" s="225"/>
      <c r="AP25" s="225"/>
    </row>
    <row r="26" spans="1:42">
      <c r="J26" s="224"/>
      <c r="K26" s="224"/>
      <c r="L26" s="224"/>
      <c r="M26" s="224"/>
      <c r="N26" s="224"/>
      <c r="O26" s="224"/>
      <c r="P26" s="224"/>
      <c r="Q26" s="306" t="s">
        <v>219</v>
      </c>
      <c r="R26" s="224"/>
      <c r="V26" s="225"/>
      <c r="W26" s="225"/>
      <c r="X26" s="225"/>
      <c r="Y26" s="225"/>
      <c r="Z26" s="225"/>
      <c r="AA26" s="225"/>
      <c r="AB26" s="225"/>
      <c r="AC26" s="225"/>
      <c r="AD26" s="225"/>
      <c r="AE26" s="225"/>
      <c r="AF26" s="225"/>
      <c r="AG26" s="225"/>
      <c r="AH26" s="225"/>
      <c r="AI26" s="225"/>
      <c r="AJ26" s="225"/>
      <c r="AK26" s="225"/>
      <c r="AL26" s="225"/>
      <c r="AM26" s="225"/>
      <c r="AN26" s="225"/>
      <c r="AO26" s="225"/>
      <c r="AP26" s="225"/>
    </row>
    <row r="27" spans="1:42">
      <c r="J27" s="224"/>
      <c r="K27" s="224"/>
      <c r="L27" s="224"/>
      <c r="M27" s="224"/>
      <c r="N27" s="224"/>
      <c r="O27" s="224"/>
      <c r="P27" s="224"/>
      <c r="Q27" s="224"/>
      <c r="R27" s="224"/>
      <c r="V27" s="225"/>
      <c r="W27" s="225"/>
      <c r="X27" s="225"/>
      <c r="Y27" s="225"/>
      <c r="Z27" s="225"/>
      <c r="AA27" s="225"/>
      <c r="AB27" s="225"/>
      <c r="AC27" s="225"/>
      <c r="AD27" s="225"/>
      <c r="AE27" s="225"/>
      <c r="AF27" s="225"/>
      <c r="AG27" s="225"/>
      <c r="AH27" s="225"/>
      <c r="AI27" s="225"/>
      <c r="AJ27" s="225"/>
      <c r="AK27" s="225"/>
      <c r="AL27" s="225"/>
      <c r="AM27" s="225"/>
      <c r="AN27" s="225"/>
      <c r="AO27" s="225"/>
      <c r="AP27" s="225"/>
    </row>
    <row r="28" spans="1:42">
      <c r="J28" s="224"/>
      <c r="K28" s="224"/>
      <c r="L28" s="224"/>
      <c r="M28" s="224"/>
      <c r="N28" s="224"/>
      <c r="O28" s="224"/>
      <c r="P28" s="224"/>
      <c r="Q28" s="224"/>
      <c r="R28" s="224"/>
      <c r="V28" s="225"/>
      <c r="W28" s="225"/>
      <c r="X28" s="225"/>
      <c r="Y28" s="225"/>
      <c r="Z28" s="225"/>
      <c r="AA28" s="225"/>
      <c r="AB28" s="225"/>
      <c r="AC28" s="225"/>
      <c r="AD28" s="225"/>
      <c r="AE28" s="225"/>
      <c r="AF28" s="225"/>
      <c r="AG28" s="225"/>
      <c r="AH28" s="225"/>
      <c r="AI28" s="225"/>
      <c r="AJ28" s="225"/>
      <c r="AK28" s="225"/>
      <c r="AL28" s="225"/>
      <c r="AM28" s="225"/>
      <c r="AN28" s="225"/>
      <c r="AO28" s="225"/>
      <c r="AP28" s="225"/>
    </row>
    <row r="29" spans="1:42">
      <c r="J29" s="224"/>
      <c r="K29" s="224"/>
      <c r="L29" s="224"/>
      <c r="M29" s="224"/>
      <c r="N29" s="224"/>
      <c r="O29" s="224"/>
      <c r="P29" s="224"/>
      <c r="Q29" s="224"/>
      <c r="R29" s="224"/>
      <c r="V29" s="225"/>
      <c r="W29" s="225"/>
      <c r="X29" s="225"/>
      <c r="Y29" s="225"/>
      <c r="Z29" s="225"/>
      <c r="AA29" s="225"/>
      <c r="AB29" s="225"/>
      <c r="AC29" s="225"/>
      <c r="AD29" s="225"/>
      <c r="AE29" s="225"/>
      <c r="AF29" s="225"/>
      <c r="AG29" s="225"/>
      <c r="AH29" s="225"/>
      <c r="AI29" s="225"/>
      <c r="AJ29" s="225"/>
      <c r="AK29" s="225"/>
      <c r="AL29" s="225"/>
      <c r="AM29" s="225"/>
      <c r="AN29" s="225"/>
      <c r="AO29" s="225"/>
      <c r="AP29" s="225"/>
    </row>
    <row r="33" spans="22:29">
      <c r="V33" s="224"/>
      <c r="W33" s="224"/>
      <c r="X33" s="228"/>
      <c r="Y33" s="228"/>
      <c r="Z33" s="228"/>
      <c r="AA33" s="228"/>
      <c r="AB33" s="228"/>
      <c r="AC33" s="228"/>
    </row>
    <row r="34" spans="22:29">
      <c r="V34" s="228"/>
      <c r="W34" s="228"/>
      <c r="X34" s="228"/>
      <c r="Y34" s="228"/>
      <c r="Z34" s="228"/>
      <c r="AA34" s="228"/>
      <c r="AB34" s="228"/>
      <c r="AC34" s="228"/>
    </row>
    <row r="35" spans="22:29">
      <c r="V35" s="228"/>
      <c r="W35" s="228"/>
      <c r="X35" s="228"/>
      <c r="Y35" s="228"/>
      <c r="Z35" s="228"/>
      <c r="AA35" s="228"/>
      <c r="AB35" s="228"/>
      <c r="AC35" s="228"/>
    </row>
  </sheetData>
  <sheetProtection algorithmName="SHA-512" hashValue="v4v4O+huWtSPXtExN/3Z0JcH8XQEcq7bfstSYr3eUIsMGrriJcgMJUPrChhX2XNCRqyQ8IFVPegbObMOQvfqaQ==" saltValue="UgfqfHT62KejTZCb0Imrig==" spinCount="100000" sheet="1" formatCells="0" formatRows="0" insertRows="0"/>
  <customSheetViews>
    <customSheetView guid="{1A32DCAA-758B-493F-8647-202013861FA3}" showPageBreaks="1" showGridLines="0" printArea="1" view="pageBreakPreview">
      <selection activeCell="A14" sqref="A14:I14"/>
      <pageMargins left="0" right="0" top="0" bottom="0" header="0" footer="0"/>
      <pageSetup paperSize="9" orientation="portrait"/>
      <headerFooter alignWithMargins="0"/>
    </customSheetView>
  </customSheetViews>
  <mergeCells count="25">
    <mergeCell ref="A22:O22"/>
    <mergeCell ref="B23:F23"/>
    <mergeCell ref="B24:F24"/>
    <mergeCell ref="H23:K23"/>
    <mergeCell ref="H24:K24"/>
    <mergeCell ref="A20:H20"/>
    <mergeCell ref="I20:M20"/>
    <mergeCell ref="N20:O20"/>
    <mergeCell ref="A16:O16"/>
    <mergeCell ref="A19:H19"/>
    <mergeCell ref="I19:M19"/>
    <mergeCell ref="N19:O19"/>
    <mergeCell ref="A18:H18"/>
    <mergeCell ref="I18:M18"/>
    <mergeCell ref="N18:O18"/>
    <mergeCell ref="A5:O5"/>
    <mergeCell ref="E3:N3"/>
    <mergeCell ref="Q1:U2"/>
    <mergeCell ref="A1:O1"/>
    <mergeCell ref="A14:O14"/>
    <mergeCell ref="A7:O7"/>
    <mergeCell ref="M9:O9"/>
    <mergeCell ref="M10:O10"/>
    <mergeCell ref="M11:O11"/>
    <mergeCell ref="I13:O13"/>
  </mergeCells>
  <phoneticPr fontId="3"/>
  <conditionalFormatting sqref="A19:H20">
    <cfRule type="expression" dxfId="11" priority="6">
      <formula>AND($A$19="",$A$20="")</formula>
    </cfRule>
  </conditionalFormatting>
  <conditionalFormatting sqref="C13:G13">
    <cfRule type="expression" dxfId="10" priority="1">
      <formula>C$13=""</formula>
    </cfRule>
  </conditionalFormatting>
  <conditionalFormatting sqref="I19:M20">
    <cfRule type="expression" dxfId="9" priority="5">
      <formula>AND($I$19="",$I$20="")</formula>
    </cfRule>
  </conditionalFormatting>
  <conditionalFormatting sqref="N19:O20">
    <cfRule type="expression" dxfId="8" priority="4">
      <formula>AND($N$19="",$N$20="")</formula>
    </cfRule>
  </conditionalFormatting>
  <conditionalFormatting sqref="P6:S6">
    <cfRule type="expression" dxfId="7" priority="2">
      <formula>LEN(P6)&gt;0</formula>
    </cfRule>
  </conditionalFormatting>
  <hyperlinks>
    <hyperlink ref="Q1:U2" location="入力シート!A1" display="入力シートへ戻る" xr:uid="{00000000-0004-0000-0D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AQ36"/>
  <sheetViews>
    <sheetView showGridLines="0" zoomScaleNormal="100" zoomScaleSheetLayoutView="100" workbookViewId="0">
      <selection activeCell="J6" sqref="J6:K6"/>
    </sheetView>
  </sheetViews>
  <sheetFormatPr defaultColWidth="4" defaultRowHeight="30" customHeight="1"/>
  <cols>
    <col min="1" max="1" width="2.58203125" style="28" customWidth="1"/>
    <col min="2" max="2" width="4.58203125" style="28" customWidth="1"/>
    <col min="3" max="5" width="2.58203125" style="28" customWidth="1"/>
    <col min="6" max="6" width="4" style="28" customWidth="1"/>
    <col min="7" max="9" width="2.58203125" style="28" customWidth="1"/>
    <col min="10" max="10" width="10.58203125" style="28" customWidth="1"/>
    <col min="11" max="11" width="6.58203125" style="28" customWidth="1"/>
    <col min="12" max="12" width="1.58203125" style="28" customWidth="1"/>
    <col min="13" max="13" width="13.25" style="28" customWidth="1"/>
    <col min="14" max="14" width="1.58203125" style="28" customWidth="1"/>
    <col min="15" max="16" width="8.58203125" style="28" customWidth="1"/>
    <col min="17" max="16384" width="4" style="28"/>
  </cols>
  <sheetData>
    <row r="1" spans="1:33" ht="30" customHeight="1">
      <c r="A1" s="713" t="s">
        <v>370</v>
      </c>
      <c r="B1" s="713"/>
      <c r="C1" s="713"/>
      <c r="D1" s="713"/>
      <c r="E1" s="713"/>
      <c r="F1" s="713"/>
      <c r="G1" s="713"/>
      <c r="H1" s="713"/>
      <c r="I1" s="713"/>
      <c r="J1" s="713"/>
      <c r="K1" s="713"/>
      <c r="L1" s="713"/>
      <c r="M1" s="713"/>
      <c r="N1" s="713"/>
      <c r="O1" s="713"/>
      <c r="P1" s="713"/>
      <c r="R1" s="806" t="s">
        <v>111</v>
      </c>
      <c r="S1" s="807"/>
      <c r="T1" s="807"/>
      <c r="U1" s="807"/>
      <c r="V1" s="808"/>
      <c r="W1" s="284"/>
      <c r="X1" s="284"/>
    </row>
    <row r="2" spans="1:33" ht="30" customHeight="1" thickBot="1">
      <c r="A2" s="715" t="str">
        <f>IFERROR(IF(OR(入力シート!D2="",入力シート!F2="",入力シート!H2=""),"年　　月　　日",TEXT(DATE(入力シート!D2,入力シート!F2,入力シート!H2),"ggge年M月ｄ日")),"年　　月　　日")</f>
        <v>年　　月　　日</v>
      </c>
      <c r="B2" s="715"/>
      <c r="C2" s="715"/>
      <c r="D2" s="715"/>
      <c r="E2" s="715"/>
      <c r="F2" s="715"/>
      <c r="G2" s="715"/>
      <c r="H2" s="715"/>
      <c r="I2" s="715"/>
      <c r="J2" s="715"/>
      <c r="K2" s="715"/>
      <c r="L2" s="715"/>
      <c r="M2" s="715"/>
      <c r="N2" s="715"/>
      <c r="O2" s="715"/>
      <c r="P2" s="715"/>
      <c r="R2" s="809"/>
      <c r="S2" s="810"/>
      <c r="T2" s="810"/>
      <c r="U2" s="810"/>
      <c r="V2" s="811"/>
      <c r="W2" s="284"/>
      <c r="X2" s="284"/>
    </row>
    <row r="3" spans="1:33" ht="30" customHeight="1">
      <c r="A3" s="714" t="str">
        <f>IF(入力シート!C30="前橋市長","（宛先）前橋市長",IF(入力シート!C30="前橋市公営企業管理者","（宛先）前橋市公営企業管理者","「発注者」が未入力です。"))</f>
        <v>「発注者」が未入力です。</v>
      </c>
      <c r="B3" s="714"/>
      <c r="C3" s="714"/>
      <c r="D3" s="714"/>
      <c r="E3" s="714"/>
      <c r="F3" s="714"/>
      <c r="G3" s="714"/>
      <c r="H3" s="714"/>
      <c r="I3" s="714"/>
      <c r="J3" s="714"/>
      <c r="K3" s="714"/>
      <c r="L3" s="714"/>
      <c r="M3" s="714"/>
      <c r="N3" s="714"/>
      <c r="O3" s="714"/>
      <c r="P3" s="714"/>
      <c r="R3" s="284"/>
      <c r="S3" s="284"/>
      <c r="T3" s="284"/>
      <c r="U3" s="284"/>
      <c r="V3" s="284"/>
      <c r="W3" s="284"/>
      <c r="X3" s="284"/>
    </row>
    <row r="4" spans="1:33" ht="60" customHeight="1">
      <c r="A4" s="215"/>
      <c r="B4" s="215"/>
      <c r="C4" s="215"/>
      <c r="D4" s="215"/>
      <c r="E4" s="215"/>
      <c r="F4" s="215"/>
      <c r="G4" s="637" t="s">
        <v>26</v>
      </c>
      <c r="H4" s="637"/>
      <c r="I4" s="637"/>
      <c r="J4" s="638" t="str">
        <f>IF(入力シート!C15="","「共同企業体名」が未入力です。",入力シート!C15)</f>
        <v>（例）○○・○○○・○○　本庁管内　○○○○○○○○○○○○○○○○○○工事特定建設工事共同企業体</v>
      </c>
      <c r="K4" s="638"/>
      <c r="L4" s="638"/>
      <c r="M4" s="638"/>
      <c r="N4" s="638"/>
      <c r="O4" s="638"/>
      <c r="P4" s="638"/>
      <c r="R4" s="381" t="s">
        <v>483</v>
      </c>
      <c r="S4" s="381"/>
      <c r="T4" s="381"/>
      <c r="U4" s="381"/>
      <c r="V4" s="381"/>
      <c r="W4" s="381"/>
      <c r="X4" s="381"/>
      <c r="Y4" s="381"/>
      <c r="Z4" s="381"/>
      <c r="AA4" s="381"/>
      <c r="AB4" s="381"/>
      <c r="AC4" s="381"/>
      <c r="AD4" s="381"/>
      <c r="AE4" s="381"/>
      <c r="AF4" s="381"/>
      <c r="AG4" s="361"/>
    </row>
    <row r="5" spans="1:33" ht="30" customHeight="1">
      <c r="I5" s="45"/>
      <c r="J5" s="801" t="s">
        <v>135</v>
      </c>
      <c r="K5" s="801"/>
      <c r="L5" s="45"/>
      <c r="M5" s="711" t="str">
        <f>IF(入力シート!C46=入力シート!A16,入力シート!C19,IF(入力シート!C46=入力シート!A20,入力シート!C23,入力シート!C27))</f>
        <v>（例）前橋市表町１－１－１</v>
      </c>
      <c r="N5" s="711"/>
      <c r="O5" s="711"/>
      <c r="P5" s="711"/>
      <c r="R5" s="361"/>
      <c r="S5" s="361"/>
      <c r="T5" s="361"/>
      <c r="U5" s="361"/>
      <c r="V5" s="361"/>
      <c r="W5" s="361"/>
      <c r="X5" s="361"/>
      <c r="Y5" s="361"/>
      <c r="Z5" s="361"/>
      <c r="AA5" s="361"/>
      <c r="AB5" s="361"/>
      <c r="AC5" s="361"/>
      <c r="AD5" s="361"/>
      <c r="AE5" s="361"/>
      <c r="AF5" s="361"/>
      <c r="AG5" s="361"/>
    </row>
    <row r="6" spans="1:33" ht="45" customHeight="1">
      <c r="G6" s="633" t="str">
        <f>入力シート!B46</f>
        <v>代表者</v>
      </c>
      <c r="H6" s="633"/>
      <c r="I6" s="633"/>
      <c r="J6" s="801" t="s">
        <v>136</v>
      </c>
      <c r="K6" s="801"/>
      <c r="L6" s="45"/>
      <c r="M6" s="711" t="str">
        <f>IF(入力シート!C46=入力シート!A16,入力シート!C16,IF(入力シート!C46=入力シート!A20,入力シート!C20,入力シート!C24))</f>
        <v>（例）○○工業株式会社</v>
      </c>
      <c r="N6" s="711"/>
      <c r="O6" s="711"/>
      <c r="P6" s="711"/>
      <c r="R6" s="361"/>
      <c r="S6" s="361"/>
      <c r="T6" s="361"/>
      <c r="U6" s="361"/>
      <c r="V6" s="361"/>
      <c r="W6" s="361"/>
      <c r="X6" s="361"/>
      <c r="Y6" s="361"/>
      <c r="Z6" s="361"/>
      <c r="AA6" s="361"/>
      <c r="AB6" s="361"/>
      <c r="AC6" s="361"/>
      <c r="AD6" s="361"/>
      <c r="AE6" s="361"/>
      <c r="AF6" s="361"/>
      <c r="AG6" s="361"/>
    </row>
    <row r="7" spans="1:33" ht="30" customHeight="1">
      <c r="J7" s="801" t="s">
        <v>137</v>
      </c>
      <c r="K7" s="801"/>
      <c r="L7" s="45"/>
      <c r="M7" s="711" t="str">
        <f>IF(入力シート!C46=入力シート!A16,入力シート!C17&amp;入力シート!C18,IF(入力シート!C46=入力シート!A20,入力シート!C21&amp;入力シート!C22,入力シート!C25&amp;入力シート!C26))</f>
        <v>（例）代表取締役（例）前橋　太朗</v>
      </c>
      <c r="N7" s="711"/>
      <c r="O7" s="711"/>
      <c r="P7" s="711"/>
      <c r="S7" s="306" t="s">
        <v>139</v>
      </c>
    </row>
    <row r="8" spans="1:33" ht="20.149999999999999" customHeight="1">
      <c r="H8" s="214"/>
      <c r="S8" s="310" t="s">
        <v>140</v>
      </c>
    </row>
    <row r="9" spans="1:33" ht="30" customHeight="1">
      <c r="C9" s="766" t="s">
        <v>371</v>
      </c>
      <c r="D9" s="766"/>
      <c r="E9" s="766"/>
      <c r="F9" s="766"/>
      <c r="G9" s="766"/>
      <c r="H9" s="766"/>
      <c r="I9" s="766"/>
      <c r="J9" s="766"/>
      <c r="K9" s="766"/>
      <c r="L9" s="766"/>
      <c r="M9" s="766"/>
      <c r="N9" s="766"/>
      <c r="O9" s="766"/>
    </row>
    <row r="10" spans="1:33" ht="20.149999999999999" customHeight="1">
      <c r="E10" s="234"/>
      <c r="F10" s="234"/>
      <c r="G10" s="234"/>
      <c r="H10" s="234"/>
      <c r="I10" s="234"/>
      <c r="J10" s="234"/>
      <c r="K10" s="234"/>
      <c r="L10" s="234"/>
      <c r="M10" s="234"/>
      <c r="N10" s="234"/>
      <c r="O10" s="234"/>
    </row>
    <row r="11" spans="1:33" ht="20.149999999999999" customHeight="1">
      <c r="A11" s="244"/>
      <c r="B11" s="245"/>
      <c r="C11" s="250"/>
      <c r="D11" s="250"/>
      <c r="E11" s="250"/>
      <c r="F11" s="250"/>
      <c r="G11" s="250"/>
      <c r="H11" s="245"/>
      <c r="I11" s="261" t="s">
        <v>147</v>
      </c>
      <c r="J11" s="775" t="s">
        <v>372</v>
      </c>
      <c r="K11" s="775"/>
      <c r="L11" s="263"/>
      <c r="M11" s="263"/>
      <c r="N11" s="263"/>
      <c r="O11" s="263"/>
      <c r="P11" s="263"/>
      <c r="S11" s="306" t="s">
        <v>445</v>
      </c>
    </row>
    <row r="12" spans="1:33" ht="20.149999999999999" customHeight="1">
      <c r="A12" s="262"/>
      <c r="B12" s="812" t="s">
        <v>373</v>
      </c>
      <c r="C12" s="812"/>
      <c r="D12" s="812"/>
      <c r="E12" s="812"/>
      <c r="F12" s="812"/>
      <c r="G12" s="812"/>
      <c r="H12" s="812"/>
      <c r="I12" s="262"/>
      <c r="J12" s="262"/>
      <c r="K12" s="262"/>
      <c r="L12" s="262"/>
      <c r="M12" s="805" t="s">
        <v>374</v>
      </c>
      <c r="N12" s="805"/>
      <c r="O12" s="805"/>
      <c r="P12" s="805"/>
      <c r="S12" s="306"/>
    </row>
    <row r="13" spans="1:33" ht="20.149999999999999" customHeight="1">
      <c r="I13" s="252" t="s">
        <v>147</v>
      </c>
      <c r="J13" s="797" t="s">
        <v>375</v>
      </c>
      <c r="K13" s="797"/>
    </row>
    <row r="14" spans="1:33" ht="20.149999999999999" customHeight="1">
      <c r="K14" s="45"/>
    </row>
    <row r="15" spans="1:33" ht="30" customHeight="1">
      <c r="A15" s="723" t="s">
        <v>227</v>
      </c>
      <c r="B15" s="723"/>
      <c r="C15" s="723"/>
      <c r="D15" s="723"/>
      <c r="E15" s="723"/>
      <c r="F15" s="723"/>
      <c r="G15" s="723"/>
      <c r="H15" s="723"/>
      <c r="I15" s="723"/>
      <c r="J15" s="723"/>
      <c r="K15" s="723"/>
      <c r="L15" s="723"/>
      <c r="M15" s="723"/>
      <c r="N15" s="723"/>
      <c r="O15" s="723"/>
      <c r="P15" s="723"/>
    </row>
    <row r="16" spans="1:33" ht="20.149999999999999" customHeight="1"/>
    <row r="17" spans="1:43" ht="30" customHeight="1">
      <c r="A17" s="786" t="s">
        <v>112</v>
      </c>
      <c r="B17" s="787"/>
      <c r="C17" s="787"/>
      <c r="D17" s="787"/>
      <c r="E17" s="788"/>
      <c r="F17" s="798" t="str">
        <f>IF(入力シート!C31="","「件名」が未入力です。",入力シート!C31)</f>
        <v>（例）本庁管内○○工事</v>
      </c>
      <c r="G17" s="799"/>
      <c r="H17" s="799"/>
      <c r="I17" s="799"/>
      <c r="J17" s="799"/>
      <c r="K17" s="799"/>
      <c r="L17" s="799"/>
      <c r="M17" s="799"/>
      <c r="N17" s="799"/>
      <c r="O17" s="799"/>
      <c r="P17" s="800"/>
    </row>
    <row r="18" spans="1:43" s="46" customFormat="1" ht="30" customHeight="1">
      <c r="A18" s="786" t="s">
        <v>113</v>
      </c>
      <c r="B18" s="787"/>
      <c r="C18" s="787"/>
      <c r="D18" s="787"/>
      <c r="E18" s="788"/>
      <c r="F18" s="798" t="str">
        <f>IF(入力シート!C32="","「工事箇所」が未入力です。",入力シート!C32)</f>
        <v>（例）前橋市表町２－２－２</v>
      </c>
      <c r="G18" s="799"/>
      <c r="H18" s="799"/>
      <c r="I18" s="799"/>
      <c r="J18" s="799"/>
      <c r="K18" s="799"/>
      <c r="L18" s="799"/>
      <c r="M18" s="799"/>
      <c r="N18" s="799"/>
      <c r="O18" s="799"/>
      <c r="P18" s="800"/>
    </row>
    <row r="19" spans="1:43" s="46" customFormat="1" ht="30" customHeight="1">
      <c r="A19" s="786" t="s">
        <v>376</v>
      </c>
      <c r="B19" s="787"/>
      <c r="C19" s="787"/>
      <c r="D19" s="787"/>
      <c r="E19" s="788"/>
      <c r="F19" s="794" t="str">
        <f>IFERROR(IF(OR(入力シート!D33="",入力シート!F33="",入力シート!H33=""),"「契約日」が未入力です。","令和"&amp;入力シート!D33-2018&amp;"年"&amp;入力シート!F33&amp;"月"&amp;入力シート!H33&amp;"日"),"「契約日」が未入力です。")</f>
        <v>「契約日」が未入力です。</v>
      </c>
      <c r="G19" s="795"/>
      <c r="H19" s="795"/>
      <c r="I19" s="795"/>
      <c r="J19" s="795"/>
      <c r="K19" s="795"/>
      <c r="L19" s="795"/>
      <c r="M19" s="795"/>
      <c r="N19" s="795"/>
      <c r="O19" s="795"/>
      <c r="P19" s="796"/>
    </row>
    <row r="20" spans="1:43" s="46" customFormat="1" ht="30" customHeight="1">
      <c r="A20" s="786" t="s">
        <v>114</v>
      </c>
      <c r="B20" s="787"/>
      <c r="C20" s="787"/>
      <c r="D20" s="787"/>
      <c r="E20" s="788"/>
      <c r="F20" s="595" t="s">
        <v>192</v>
      </c>
      <c r="G20" s="596"/>
      <c r="H20" s="685" t="str">
        <f>IFERROR(IF(入力シート!C36="","「契約金額(税抜)」が未入力です。",入力シート!C37),"「契約金額(税抜)」が未入力です。")</f>
        <v>「契約金額(税抜)」が未入力です。</v>
      </c>
      <c r="I20" s="685"/>
      <c r="J20" s="685"/>
      <c r="K20" s="685"/>
      <c r="L20" s="685"/>
      <c r="M20" s="685"/>
      <c r="N20" s="685"/>
      <c r="O20" s="792" t="s">
        <v>115</v>
      </c>
      <c r="P20" s="793"/>
    </row>
    <row r="21" spans="1:43" s="46" customFormat="1" ht="30" customHeight="1">
      <c r="A21" s="786" t="s">
        <v>117</v>
      </c>
      <c r="B21" s="787"/>
      <c r="C21" s="787"/>
      <c r="D21" s="787"/>
      <c r="E21" s="788"/>
      <c r="F21" s="802" t="str">
        <f>IFERROR(IF(OR(入力シート!D34="",入力シート!F34="",入力シート!H34=""),"「着工日」が未入力です。","令和"&amp;入力シート!D34-2018&amp;"年"&amp;入力シート!F34&amp;"月"&amp;入力シート!H34&amp;"日"),"「着工日」が未入力です。")</f>
        <v>「着工日」が未入力です。</v>
      </c>
      <c r="G21" s="803"/>
      <c r="H21" s="803"/>
      <c r="I21" s="803"/>
      <c r="J21" s="803"/>
      <c r="K21" s="804" t="s">
        <v>118</v>
      </c>
      <c r="L21" s="804"/>
      <c r="M21" s="803" t="str">
        <f>IFERROR(IF(OR(入力シート!D35="",入力シート!F35="",入力シート!H35=""),"「完成予定日」が未入力です。","令和"&amp;入力シート!D35-2018&amp;"年"&amp;入力シート!F35&amp;"月"&amp;入力シート!H35&amp;"日"),"「完成予定日」が未入力です。")</f>
        <v>「完成予定日」が未入力です。</v>
      </c>
      <c r="N21" s="803"/>
      <c r="O21" s="803"/>
      <c r="P21" s="264" t="s">
        <v>119</v>
      </c>
    </row>
    <row r="22" spans="1:43" s="46" customFormat="1" ht="30" customHeight="1">
      <c r="N22" s="265"/>
      <c r="O22" s="265"/>
      <c r="P22" s="265"/>
    </row>
    <row r="23" spans="1:43" ht="20.149999999999999" customHeight="1">
      <c r="A23" s="729" t="s">
        <v>210</v>
      </c>
      <c r="B23" s="730"/>
      <c r="C23" s="730"/>
      <c r="D23" s="730"/>
      <c r="E23" s="730"/>
      <c r="F23" s="730"/>
      <c r="G23" s="730"/>
      <c r="H23" s="730"/>
      <c r="I23" s="730"/>
      <c r="J23" s="730"/>
      <c r="K23" s="730"/>
      <c r="L23" s="730"/>
      <c r="M23" s="730"/>
      <c r="N23" s="730"/>
      <c r="O23" s="730"/>
      <c r="P23" s="731"/>
      <c r="R23" s="306" t="s">
        <v>211</v>
      </c>
    </row>
    <row r="24" spans="1:43" ht="20.149999999999999" customHeight="1">
      <c r="A24" s="240" t="s">
        <v>212</v>
      </c>
      <c r="B24" s="636" t="s">
        <v>20</v>
      </c>
      <c r="C24" s="636"/>
      <c r="D24" s="636"/>
      <c r="E24" s="636"/>
      <c r="F24" s="636"/>
      <c r="G24" s="215"/>
      <c r="H24" s="714" t="str">
        <f>入力シート!C11&amp;""</f>
        <v/>
      </c>
      <c r="I24" s="714"/>
      <c r="J24" s="714"/>
      <c r="K24" s="714"/>
      <c r="L24" s="215"/>
      <c r="M24" s="246" t="s">
        <v>346</v>
      </c>
      <c r="O24" s="614" t="str">
        <f>入力シート!C12&amp;""</f>
        <v/>
      </c>
      <c r="P24" s="789"/>
      <c r="R24" s="307" t="s">
        <v>215</v>
      </c>
    </row>
    <row r="25" spans="1:43" ht="20.149999999999999" customHeight="1">
      <c r="A25" s="236" t="s">
        <v>212</v>
      </c>
      <c r="B25" s="733" t="s">
        <v>266</v>
      </c>
      <c r="C25" s="733"/>
      <c r="D25" s="733"/>
      <c r="E25" s="733"/>
      <c r="F25" s="733"/>
      <c r="G25" s="233"/>
      <c r="H25" s="722" t="str">
        <f>入力シート!C13&amp;""</f>
        <v/>
      </c>
      <c r="I25" s="722"/>
      <c r="J25" s="722"/>
      <c r="K25" s="722"/>
      <c r="L25" s="233"/>
      <c r="M25" s="247" t="s">
        <v>346</v>
      </c>
      <c r="N25" s="238"/>
      <c r="O25" s="790" t="str">
        <f>入力シート!C14&amp;""</f>
        <v/>
      </c>
      <c r="P25" s="791"/>
      <c r="Q25" s="224"/>
      <c r="R25" s="307" t="s">
        <v>217</v>
      </c>
      <c r="S25" s="224"/>
      <c r="W25" s="225"/>
      <c r="X25" s="225"/>
      <c r="Y25" s="225"/>
      <c r="Z25" s="225"/>
      <c r="AA25" s="225"/>
      <c r="AB25" s="225"/>
      <c r="AC25" s="225"/>
      <c r="AD25" s="225"/>
      <c r="AE25" s="225"/>
      <c r="AF25" s="225"/>
      <c r="AG25" s="225"/>
      <c r="AH25" s="225"/>
      <c r="AI25" s="225"/>
      <c r="AJ25" s="225"/>
      <c r="AK25" s="225"/>
      <c r="AL25" s="225"/>
      <c r="AM25" s="225"/>
      <c r="AN25" s="225"/>
      <c r="AO25" s="225"/>
      <c r="AP25" s="225"/>
      <c r="AQ25" s="225"/>
    </row>
    <row r="26" spans="1:43" ht="14">
      <c r="A26" s="768" t="s">
        <v>377</v>
      </c>
      <c r="B26" s="768"/>
      <c r="C26" s="229" t="s">
        <v>141</v>
      </c>
      <c r="E26" s="730" t="s">
        <v>378</v>
      </c>
      <c r="F26" s="730"/>
      <c r="G26" s="730"/>
      <c r="H26" s="730"/>
      <c r="I26" s="730"/>
      <c r="J26" s="730"/>
      <c r="K26" s="730"/>
      <c r="L26" s="730"/>
      <c r="M26" s="730"/>
      <c r="N26" s="730"/>
      <c r="O26" s="730"/>
      <c r="P26" s="730"/>
      <c r="Q26" s="224"/>
      <c r="R26" s="307" t="s">
        <v>218</v>
      </c>
      <c r="S26" s="224"/>
      <c r="W26" s="225"/>
      <c r="X26" s="225"/>
      <c r="Y26" s="225"/>
      <c r="Z26" s="225"/>
      <c r="AA26" s="225"/>
      <c r="AB26" s="225"/>
      <c r="AC26" s="225"/>
      <c r="AD26" s="225"/>
      <c r="AE26" s="225"/>
      <c r="AF26" s="225"/>
      <c r="AG26" s="225"/>
      <c r="AH26" s="225"/>
      <c r="AI26" s="225"/>
      <c r="AJ26" s="225"/>
      <c r="AK26" s="225"/>
      <c r="AL26" s="225"/>
      <c r="AM26" s="225"/>
      <c r="AN26" s="225"/>
      <c r="AO26" s="225"/>
      <c r="AP26" s="225"/>
      <c r="AQ26" s="225"/>
    </row>
    <row r="27" spans="1:43" ht="14">
      <c r="C27" s="229" t="s">
        <v>190</v>
      </c>
      <c r="E27" s="713" t="s">
        <v>379</v>
      </c>
      <c r="F27" s="713"/>
      <c r="G27" s="713"/>
      <c r="H27" s="713"/>
      <c r="I27" s="713"/>
      <c r="J27" s="713"/>
      <c r="K27" s="713"/>
      <c r="L27" s="713"/>
      <c r="M27" s="713"/>
      <c r="N27" s="713"/>
      <c r="O27" s="713"/>
      <c r="P27" s="713"/>
      <c r="Q27" s="224"/>
      <c r="R27" s="306" t="s">
        <v>219</v>
      </c>
      <c r="S27" s="224"/>
      <c r="W27" s="225"/>
      <c r="X27" s="225"/>
      <c r="Y27" s="225"/>
      <c r="Z27" s="225"/>
      <c r="AA27" s="225"/>
      <c r="AB27" s="225"/>
      <c r="AC27" s="225"/>
      <c r="AD27" s="225"/>
      <c r="AE27" s="225"/>
      <c r="AF27" s="225"/>
      <c r="AG27" s="225"/>
      <c r="AH27" s="225"/>
      <c r="AI27" s="225"/>
      <c r="AJ27" s="225"/>
      <c r="AK27" s="225"/>
      <c r="AL27" s="225"/>
      <c r="AM27" s="225"/>
      <c r="AN27" s="225"/>
      <c r="AO27" s="225"/>
      <c r="AP27" s="225"/>
      <c r="AQ27" s="225"/>
    </row>
    <row r="28" spans="1:43" ht="30" customHeight="1">
      <c r="I28" s="224"/>
      <c r="J28" s="224"/>
      <c r="K28" s="224"/>
      <c r="L28" s="224"/>
      <c r="M28" s="224"/>
      <c r="N28" s="224"/>
      <c r="O28" s="224"/>
      <c r="P28" s="224"/>
      <c r="Q28" s="224"/>
      <c r="R28" s="224"/>
      <c r="S28" s="224"/>
      <c r="W28" s="225"/>
      <c r="X28" s="225"/>
      <c r="Y28" s="225"/>
      <c r="Z28" s="225"/>
      <c r="AA28" s="225"/>
      <c r="AB28" s="225"/>
      <c r="AC28" s="225"/>
      <c r="AD28" s="225"/>
      <c r="AE28" s="225"/>
      <c r="AF28" s="225"/>
      <c r="AG28" s="225"/>
      <c r="AH28" s="225"/>
      <c r="AI28" s="225"/>
      <c r="AJ28" s="225"/>
      <c r="AK28" s="225"/>
      <c r="AL28" s="225"/>
      <c r="AM28" s="225"/>
      <c r="AN28" s="225"/>
      <c r="AO28" s="225"/>
      <c r="AP28" s="225"/>
      <c r="AQ28" s="225"/>
    </row>
    <row r="29" spans="1:43" ht="30" customHeight="1">
      <c r="I29" s="224"/>
      <c r="J29" s="224"/>
      <c r="K29" s="224"/>
      <c r="L29" s="224"/>
      <c r="M29" s="224"/>
      <c r="N29" s="224"/>
      <c r="O29" s="224"/>
      <c r="P29" s="224"/>
      <c r="Q29" s="224"/>
      <c r="R29" s="224"/>
      <c r="S29" s="224"/>
      <c r="W29" s="225"/>
      <c r="X29" s="225"/>
      <c r="Y29" s="225"/>
      <c r="Z29" s="225"/>
      <c r="AA29" s="225"/>
      <c r="AB29" s="225"/>
      <c r="AC29" s="225"/>
      <c r="AD29" s="225"/>
      <c r="AE29" s="225"/>
      <c r="AF29" s="225"/>
      <c r="AG29" s="225"/>
      <c r="AH29" s="225"/>
      <c r="AI29" s="225"/>
      <c r="AJ29" s="225"/>
      <c r="AK29" s="225"/>
      <c r="AL29" s="225"/>
      <c r="AM29" s="225"/>
      <c r="AN29" s="225"/>
      <c r="AO29" s="225"/>
      <c r="AP29" s="225"/>
      <c r="AQ29" s="225"/>
    </row>
    <row r="30" spans="1:43" ht="30" customHeight="1">
      <c r="I30" s="224"/>
      <c r="J30" s="224"/>
      <c r="K30" s="224"/>
      <c r="L30" s="224"/>
      <c r="M30" s="224"/>
      <c r="N30" s="224"/>
      <c r="O30" s="224"/>
      <c r="P30" s="224"/>
      <c r="Q30" s="224"/>
      <c r="R30" s="224"/>
      <c r="S30" s="224"/>
      <c r="W30" s="225"/>
      <c r="X30" s="225"/>
      <c r="Y30" s="225"/>
      <c r="Z30" s="225"/>
      <c r="AA30" s="225"/>
      <c r="AB30" s="225"/>
      <c r="AC30" s="225"/>
      <c r="AD30" s="225"/>
      <c r="AE30" s="225"/>
      <c r="AF30" s="225"/>
      <c r="AG30" s="225"/>
      <c r="AH30" s="225"/>
      <c r="AI30" s="225"/>
      <c r="AJ30" s="225"/>
      <c r="AK30" s="225"/>
      <c r="AL30" s="225"/>
      <c r="AM30" s="225"/>
      <c r="AN30" s="225"/>
      <c r="AO30" s="225"/>
      <c r="AP30" s="225"/>
      <c r="AQ30" s="225"/>
    </row>
    <row r="34" spans="23:30" ht="30" customHeight="1">
      <c r="W34" s="224"/>
      <c r="X34" s="224"/>
      <c r="Y34" s="228"/>
      <c r="Z34" s="228"/>
      <c r="AA34" s="228"/>
      <c r="AB34" s="228"/>
      <c r="AC34" s="228"/>
      <c r="AD34" s="228"/>
    </row>
    <row r="35" spans="23:30" ht="30" customHeight="1">
      <c r="W35" s="228"/>
      <c r="X35" s="228"/>
      <c r="Y35" s="228"/>
      <c r="Z35" s="228"/>
      <c r="AA35" s="228"/>
      <c r="AB35" s="228"/>
      <c r="AC35" s="228"/>
      <c r="AD35" s="228"/>
    </row>
    <row r="36" spans="23:30" ht="30" customHeight="1">
      <c r="W36" s="228"/>
      <c r="X36" s="228"/>
      <c r="Y36" s="228"/>
      <c r="Z36" s="228"/>
      <c r="AA36" s="228"/>
      <c r="AB36" s="228"/>
      <c r="AC36" s="228"/>
      <c r="AD36" s="228"/>
    </row>
  </sheetData>
  <sheetProtection algorithmName="SHA-512" hashValue="3qVrdIThLA3/SF9W1apUvh5hPLV/Z0JrwuvpkENduUXAZ0h6uz8HH0+RuCZavjKwGaftu3E45DszxixbXWnIxA==" saltValue="4rP2t4koRIubFK4nPazMCg==" spinCount="100000" sheet="1" formatCells="0" formatRows="0" insertRows="0"/>
  <mergeCells count="44">
    <mergeCell ref="A1:P1"/>
    <mergeCell ref="R1:V2"/>
    <mergeCell ref="A3:P3"/>
    <mergeCell ref="M5:P5"/>
    <mergeCell ref="B12:H12"/>
    <mergeCell ref="G6:I6"/>
    <mergeCell ref="M6:P6"/>
    <mergeCell ref="M7:P7"/>
    <mergeCell ref="A2:P2"/>
    <mergeCell ref="G4:I4"/>
    <mergeCell ref="J4:P4"/>
    <mergeCell ref="R4:AF4"/>
    <mergeCell ref="A26:B26"/>
    <mergeCell ref="E26:P26"/>
    <mergeCell ref="E27:P27"/>
    <mergeCell ref="J5:K5"/>
    <mergeCell ref="J6:K6"/>
    <mergeCell ref="J7:K7"/>
    <mergeCell ref="A20:E20"/>
    <mergeCell ref="F20:G20"/>
    <mergeCell ref="H20:N20"/>
    <mergeCell ref="A21:E21"/>
    <mergeCell ref="F21:J21"/>
    <mergeCell ref="M21:O21"/>
    <mergeCell ref="K21:L21"/>
    <mergeCell ref="M12:P12"/>
    <mergeCell ref="C9:O9"/>
    <mergeCell ref="J11:K11"/>
    <mergeCell ref="J13:K13"/>
    <mergeCell ref="F17:P17"/>
    <mergeCell ref="A18:E18"/>
    <mergeCell ref="F18:P18"/>
    <mergeCell ref="A15:P15"/>
    <mergeCell ref="H25:K25"/>
    <mergeCell ref="A17:E17"/>
    <mergeCell ref="O24:P24"/>
    <mergeCell ref="O25:P25"/>
    <mergeCell ref="O20:P20"/>
    <mergeCell ref="A19:E19"/>
    <mergeCell ref="F19:P19"/>
    <mergeCell ref="A23:P23"/>
    <mergeCell ref="B24:F24"/>
    <mergeCell ref="H24:K24"/>
    <mergeCell ref="B25:F25"/>
  </mergeCells>
  <phoneticPr fontId="3"/>
  <conditionalFormatting sqref="I11:K11 I13:K13">
    <cfRule type="expression" dxfId="6" priority="1">
      <formula>OR(AND($I$11="□",$I$13="□"),AND($I$11="■",$I$13="■"))</formula>
    </cfRule>
  </conditionalFormatting>
  <dataValidations count="1">
    <dataValidation type="list" allowBlank="1" showInputMessage="1" showErrorMessage="1" sqref="I11 I13" xr:uid="{00000000-0002-0000-0E00-000000000000}">
      <formula1>"□,■"</formula1>
    </dataValidation>
  </dataValidations>
  <hyperlinks>
    <hyperlink ref="R1:V2" location="入力シート!A1" display="入力シートへ戻る" xr:uid="{00000000-0004-0000-0E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AN58"/>
  <sheetViews>
    <sheetView showGridLines="0" view="pageBreakPreview" zoomScaleNormal="100" zoomScaleSheetLayoutView="100" workbookViewId="0">
      <selection activeCell="B1" sqref="B1"/>
    </sheetView>
  </sheetViews>
  <sheetFormatPr defaultColWidth="4" defaultRowHeight="13"/>
  <cols>
    <col min="1" max="1" width="2.58203125" style="71" customWidth="1"/>
    <col min="2" max="3" width="7.08203125" style="70" customWidth="1"/>
    <col min="4" max="4" width="2.58203125" style="70" customWidth="1"/>
    <col min="5" max="5" width="5.58203125" style="70" customWidth="1"/>
    <col min="6" max="6" width="9.58203125" style="70" customWidth="1"/>
    <col min="7" max="7" width="4.58203125" style="70" customWidth="1"/>
    <col min="8" max="9" width="8.58203125" style="70" customWidth="1"/>
    <col min="10" max="10" width="6.58203125" style="70" customWidth="1"/>
    <col min="11" max="11" width="9.58203125" style="70" customWidth="1"/>
    <col min="12" max="12" width="5.58203125" style="70" customWidth="1"/>
    <col min="13" max="16384" width="4" style="70"/>
  </cols>
  <sheetData>
    <row r="1" spans="1:28" ht="25.5">
      <c r="A1" s="52"/>
      <c r="C1" s="274"/>
      <c r="D1" s="818" t="s">
        <v>106</v>
      </c>
      <c r="E1" s="818"/>
      <c r="F1" s="818"/>
      <c r="G1" s="818"/>
      <c r="H1" s="818"/>
      <c r="I1" s="818"/>
      <c r="J1" s="818"/>
      <c r="N1" s="657" t="s">
        <v>111</v>
      </c>
      <c r="O1" s="658"/>
      <c r="P1" s="658"/>
      <c r="Q1" s="658"/>
      <c r="R1" s="659"/>
      <c r="S1" s="279"/>
      <c r="T1" s="280"/>
    </row>
    <row r="2" spans="1:28" ht="19" customHeight="1" thickBot="1">
      <c r="N2" s="663"/>
      <c r="O2" s="664"/>
      <c r="P2" s="664"/>
      <c r="Q2" s="664"/>
      <c r="R2" s="665"/>
      <c r="S2" s="280"/>
      <c r="T2" s="280"/>
    </row>
    <row r="3" spans="1:28" ht="19" customHeight="1">
      <c r="A3" s="72">
        <v>1</v>
      </c>
      <c r="B3" s="825" t="s">
        <v>112</v>
      </c>
      <c r="C3" s="825"/>
      <c r="D3" s="253"/>
      <c r="E3" s="815" t="str">
        <f>IF(入力シート!C31="","「件名」が未入力です。",入力シート!C31)</f>
        <v>（例）本庁管内○○工事</v>
      </c>
      <c r="F3" s="815"/>
      <c r="G3" s="815"/>
      <c r="H3" s="815"/>
      <c r="I3" s="815"/>
      <c r="J3" s="815"/>
      <c r="K3" s="815"/>
      <c r="L3" s="815"/>
      <c r="M3" s="47"/>
      <c r="N3" s="280"/>
      <c r="O3" s="280"/>
      <c r="P3" s="280"/>
      <c r="Q3" s="280"/>
      <c r="R3" s="280"/>
      <c r="S3" s="280"/>
      <c r="T3" s="280"/>
    </row>
    <row r="4" spans="1:28" ht="19" customHeight="1">
      <c r="A4" s="72">
        <v>2</v>
      </c>
      <c r="B4" s="825" t="s">
        <v>382</v>
      </c>
      <c r="C4" s="825"/>
      <c r="D4" s="253"/>
      <c r="E4" s="254" t="s">
        <v>380</v>
      </c>
      <c r="F4" s="257"/>
      <c r="G4" s="254" t="s">
        <v>383</v>
      </c>
      <c r="H4" s="324" t="s">
        <v>384</v>
      </c>
      <c r="I4" s="258"/>
      <c r="J4" s="254" t="s">
        <v>110</v>
      </c>
      <c r="K4" s="254"/>
      <c r="L4" s="254"/>
      <c r="N4" s="381" t="s">
        <v>483</v>
      </c>
      <c r="O4" s="381"/>
      <c r="P4" s="381"/>
      <c r="Q4" s="381"/>
      <c r="R4" s="381"/>
      <c r="S4" s="381"/>
      <c r="T4" s="381"/>
      <c r="U4" s="381"/>
      <c r="V4" s="381"/>
      <c r="W4" s="381"/>
      <c r="X4" s="381"/>
      <c r="Y4" s="381"/>
      <c r="Z4" s="381"/>
      <c r="AA4" s="381"/>
      <c r="AB4" s="381"/>
    </row>
    <row r="5" spans="1:28" ht="19" customHeight="1">
      <c r="A5" s="72">
        <v>3</v>
      </c>
      <c r="B5" s="825" t="s">
        <v>113</v>
      </c>
      <c r="C5" s="825"/>
      <c r="D5" s="253"/>
      <c r="E5" s="815" t="str">
        <f>IF(入力シート!C32="","「工事箇所」が未入力です。",入力シート!C32)</f>
        <v>（例）前橋市表町２－２－２</v>
      </c>
      <c r="F5" s="815"/>
      <c r="G5" s="815"/>
      <c r="H5" s="815"/>
      <c r="I5" s="815"/>
      <c r="J5" s="815"/>
      <c r="K5" s="815"/>
      <c r="L5" s="815"/>
      <c r="N5" s="381"/>
      <c r="O5" s="381"/>
      <c r="P5" s="381"/>
      <c r="Q5" s="381"/>
      <c r="R5" s="381"/>
      <c r="S5" s="381"/>
      <c r="T5" s="381"/>
      <c r="U5" s="381"/>
      <c r="V5" s="381"/>
      <c r="W5" s="381"/>
      <c r="X5" s="381"/>
      <c r="Y5" s="381"/>
      <c r="Z5" s="381"/>
      <c r="AA5" s="381"/>
      <c r="AB5" s="381"/>
    </row>
    <row r="6" spans="1:28" ht="19" customHeight="1">
      <c r="A6" s="71">
        <v>4</v>
      </c>
      <c r="B6" s="819" t="s">
        <v>117</v>
      </c>
      <c r="C6" s="819"/>
      <c r="D6" s="253"/>
      <c r="E6" s="823" t="str">
        <f>IFERROR(IF(OR(入力シート!D34="",入力シート!F34="",入力シート!H34=""),"令和　　年　　月　　日","令和"&amp;入力シート!D34-2018&amp;"年"&amp;入力シート!F34&amp;"月"&amp;入力シート!H34&amp;"日"),"令和　　年　　月　　日")</f>
        <v>令和　　年　　月　　日</v>
      </c>
      <c r="F6" s="823"/>
      <c r="G6" s="255" t="s">
        <v>118</v>
      </c>
      <c r="H6" s="824" t="str">
        <f>IFERROR(IF(OR(入力シート!D35="",入力シート!F35="",入力シート!H35=""),"令和　　年　　月　　日","令和"&amp;入力シート!D35-2018&amp;"年"&amp;入力シート!F35&amp;"月"&amp;入力シート!H35&amp;"日"),"令和　　年　　月　　日")</f>
        <v>令和　　年　　月　　日</v>
      </c>
      <c r="I6" s="824"/>
      <c r="J6" s="48" t="s">
        <v>119</v>
      </c>
      <c r="K6" s="48"/>
      <c r="L6" s="48"/>
      <c r="N6" s="280"/>
      <c r="O6" s="280"/>
      <c r="P6" s="280"/>
      <c r="Q6" s="280"/>
      <c r="R6" s="280"/>
      <c r="S6" s="280"/>
      <c r="T6" s="280"/>
    </row>
    <row r="7" spans="1:28" ht="19" customHeight="1">
      <c r="A7" s="71">
        <v>5</v>
      </c>
      <c r="B7" s="819" t="s">
        <v>114</v>
      </c>
      <c r="C7" s="819"/>
      <c r="D7" s="253"/>
      <c r="E7" s="820" t="str">
        <f>IFERROR(IF(入力シート!C36="","「契約金額(税抜)」が未入力です。",入力シート!C37),"「契約金額(税抜)」が未入力です。")</f>
        <v>「契約金額(税抜)」が未入力です。</v>
      </c>
      <c r="F7" s="820"/>
      <c r="G7" s="820"/>
      <c r="H7" s="820"/>
      <c r="I7" s="256" t="s">
        <v>115</v>
      </c>
      <c r="J7" s="256"/>
      <c r="K7" s="256"/>
      <c r="L7" s="256"/>
      <c r="N7" s="280"/>
      <c r="O7" s="280"/>
      <c r="P7" s="280"/>
      <c r="Q7" s="280"/>
      <c r="R7" s="280"/>
      <c r="S7" s="280"/>
      <c r="T7" s="280"/>
    </row>
    <row r="8" spans="1:28" s="53" customFormat="1" ht="19" customHeight="1">
      <c r="A8" s="72"/>
      <c r="B8" s="821" t="s">
        <v>116</v>
      </c>
      <c r="C8" s="821"/>
      <c r="D8" s="821"/>
      <c r="E8" s="821"/>
      <c r="F8" s="821"/>
      <c r="G8" s="821"/>
      <c r="H8" s="821"/>
      <c r="I8" s="182"/>
      <c r="J8" s="822">
        <f>入力シート!C38</f>
        <v>0</v>
      </c>
      <c r="K8" s="822"/>
      <c r="L8" s="182" t="s">
        <v>115</v>
      </c>
      <c r="N8" s="281"/>
      <c r="O8" s="281"/>
      <c r="P8" s="281"/>
      <c r="Q8" s="281"/>
      <c r="R8" s="281"/>
      <c r="S8" s="281"/>
      <c r="T8" s="281"/>
    </row>
    <row r="9" spans="1:28" s="53" customFormat="1" ht="19" customHeight="1">
      <c r="A9" s="72"/>
      <c r="B9" s="182"/>
      <c r="C9" s="182"/>
      <c r="D9" s="182"/>
      <c r="E9" s="182"/>
      <c r="F9" s="182"/>
      <c r="G9" s="182"/>
      <c r="H9" s="182"/>
      <c r="I9" s="182"/>
      <c r="J9" s="325"/>
      <c r="K9" s="325"/>
      <c r="L9" s="182"/>
      <c r="N9" s="281"/>
      <c r="O9" s="281"/>
      <c r="P9" s="281"/>
      <c r="Q9" s="281"/>
      <c r="R9" s="281"/>
      <c r="S9" s="281"/>
      <c r="T9" s="281"/>
    </row>
    <row r="10" spans="1:28" s="53" customFormat="1" ht="19" customHeight="1">
      <c r="A10" s="270"/>
      <c r="B10" s="816" t="s">
        <v>385</v>
      </c>
      <c r="C10" s="816"/>
      <c r="D10" s="816"/>
      <c r="E10" s="816"/>
      <c r="F10" s="816"/>
      <c r="G10" s="816"/>
      <c r="H10" s="816"/>
      <c r="I10" s="816"/>
      <c r="J10" s="816"/>
      <c r="K10" s="816"/>
      <c r="L10" s="816"/>
      <c r="N10" s="281"/>
      <c r="O10" s="281"/>
      <c r="P10" s="281"/>
      <c r="Q10" s="281"/>
      <c r="R10" s="281"/>
      <c r="S10" s="281"/>
      <c r="T10" s="281"/>
    </row>
    <row r="11" spans="1:28" ht="19" customHeight="1">
      <c r="A11" s="270">
        <v>1</v>
      </c>
      <c r="B11" s="816" t="s">
        <v>386</v>
      </c>
      <c r="C11" s="816"/>
      <c r="D11" s="816"/>
      <c r="E11" s="816"/>
      <c r="F11" s="816"/>
      <c r="G11" s="816"/>
      <c r="H11" s="816"/>
      <c r="I11" s="816"/>
      <c r="J11" s="816"/>
      <c r="K11" s="816"/>
      <c r="L11" s="816"/>
      <c r="N11" s="280"/>
      <c r="O11" s="280"/>
      <c r="P11" s="280"/>
      <c r="Q11" s="280"/>
      <c r="R11" s="280"/>
      <c r="S11" s="280"/>
      <c r="T11" s="280"/>
    </row>
    <row r="12" spans="1:28" ht="19" customHeight="1">
      <c r="A12" s="270"/>
      <c r="B12" s="817" t="s">
        <v>387</v>
      </c>
      <c r="C12" s="817"/>
      <c r="D12" s="817"/>
      <c r="E12" s="817"/>
      <c r="F12" s="817"/>
      <c r="G12" s="817"/>
      <c r="H12" s="817"/>
      <c r="I12" s="817"/>
      <c r="J12" s="817"/>
      <c r="K12" s="817"/>
      <c r="L12" s="817"/>
      <c r="N12" s="280"/>
      <c r="O12" s="280"/>
      <c r="P12" s="280"/>
      <c r="Q12" s="280"/>
      <c r="R12" s="280"/>
      <c r="S12" s="280"/>
      <c r="T12" s="280"/>
    </row>
    <row r="13" spans="1:28" ht="19" customHeight="1">
      <c r="A13" s="270">
        <v>2</v>
      </c>
      <c r="B13" s="816" t="s">
        <v>388</v>
      </c>
      <c r="C13" s="816"/>
      <c r="D13" s="816"/>
      <c r="E13" s="816"/>
      <c r="F13" s="816"/>
      <c r="G13" s="816"/>
      <c r="H13" s="816"/>
      <c r="I13" s="816"/>
      <c r="J13" s="816"/>
      <c r="K13" s="816"/>
      <c r="L13" s="816"/>
      <c r="N13" s="280"/>
      <c r="O13" s="280"/>
      <c r="P13" s="280"/>
      <c r="Q13" s="280"/>
      <c r="R13" s="280"/>
      <c r="S13" s="280"/>
      <c r="T13" s="280"/>
    </row>
    <row r="14" spans="1:28" ht="19" customHeight="1">
      <c r="A14" s="270"/>
      <c r="B14" s="817" t="s">
        <v>389</v>
      </c>
      <c r="C14" s="817"/>
      <c r="D14" s="817"/>
      <c r="E14" s="817"/>
      <c r="F14" s="817"/>
      <c r="G14" s="817"/>
      <c r="H14" s="817"/>
      <c r="I14" s="817"/>
      <c r="J14" s="817"/>
      <c r="K14" s="817"/>
      <c r="L14" s="817"/>
      <c r="N14" s="280"/>
      <c r="O14" s="280"/>
      <c r="P14" s="280"/>
      <c r="Q14" s="280"/>
      <c r="R14" s="280"/>
      <c r="S14" s="280"/>
      <c r="T14" s="280"/>
    </row>
    <row r="15" spans="1:28" ht="19" customHeight="1">
      <c r="A15" s="270">
        <v>3</v>
      </c>
      <c r="B15" s="816" t="s">
        <v>390</v>
      </c>
      <c r="C15" s="816"/>
      <c r="D15" s="816"/>
      <c r="E15" s="816"/>
      <c r="F15" s="816"/>
      <c r="G15" s="816"/>
      <c r="H15" s="816"/>
      <c r="I15" s="816"/>
      <c r="J15" s="816"/>
      <c r="K15" s="816"/>
      <c r="L15" s="816"/>
      <c r="N15" s="280"/>
      <c r="O15" s="280"/>
      <c r="P15" s="280"/>
      <c r="Q15" s="280"/>
      <c r="R15" s="280"/>
      <c r="S15" s="280"/>
      <c r="T15" s="280"/>
    </row>
    <row r="16" spans="1:28" ht="19" customHeight="1">
      <c r="A16" s="270"/>
      <c r="B16" s="817" t="s">
        <v>391</v>
      </c>
      <c r="C16" s="817"/>
      <c r="D16" s="817"/>
      <c r="E16" s="817"/>
      <c r="F16" s="817"/>
      <c r="G16" s="817"/>
      <c r="H16" s="817"/>
      <c r="I16" s="817"/>
      <c r="J16" s="817"/>
      <c r="K16" s="817"/>
      <c r="L16" s="817"/>
      <c r="N16" s="280"/>
      <c r="O16" s="280"/>
      <c r="P16" s="280"/>
      <c r="Q16" s="280"/>
      <c r="R16" s="280"/>
      <c r="S16" s="280"/>
      <c r="T16" s="280"/>
    </row>
    <row r="17" spans="1:20" ht="19" customHeight="1">
      <c r="A17" s="270">
        <v>4</v>
      </c>
      <c r="B17" s="816" t="s">
        <v>392</v>
      </c>
      <c r="C17" s="816"/>
      <c r="D17" s="816"/>
      <c r="E17" s="816"/>
      <c r="F17" s="816"/>
      <c r="G17" s="816"/>
      <c r="H17" s="816"/>
      <c r="I17" s="816"/>
      <c r="J17" s="816"/>
      <c r="K17" s="816"/>
      <c r="L17" s="816"/>
      <c r="N17" s="280"/>
      <c r="O17" s="280"/>
      <c r="P17" s="280"/>
      <c r="Q17" s="280"/>
      <c r="R17" s="280"/>
      <c r="S17" s="280"/>
      <c r="T17" s="280"/>
    </row>
    <row r="18" spans="1:20" ht="19" customHeight="1">
      <c r="A18" s="270"/>
      <c r="B18" s="817" t="s">
        <v>393</v>
      </c>
      <c r="C18" s="817"/>
      <c r="D18" s="817"/>
      <c r="E18" s="817"/>
      <c r="F18" s="817"/>
      <c r="G18" s="817"/>
      <c r="H18" s="817"/>
      <c r="I18" s="817"/>
      <c r="J18" s="817"/>
      <c r="K18" s="817"/>
      <c r="L18" s="817"/>
      <c r="N18" s="280"/>
      <c r="O18" s="280"/>
      <c r="P18" s="280"/>
      <c r="Q18" s="280"/>
      <c r="R18" s="280"/>
      <c r="S18" s="280"/>
      <c r="T18" s="280"/>
    </row>
    <row r="19" spans="1:20" ht="19" customHeight="1">
      <c r="A19" s="270">
        <v>5</v>
      </c>
      <c r="B19" s="816" t="s">
        <v>394</v>
      </c>
      <c r="C19" s="816"/>
      <c r="D19" s="816"/>
      <c r="E19" s="816"/>
      <c r="F19" s="816"/>
      <c r="G19" s="816"/>
      <c r="H19" s="816"/>
      <c r="I19" s="816"/>
      <c r="J19" s="816"/>
      <c r="K19" s="816"/>
      <c r="L19" s="816"/>
      <c r="N19" s="280"/>
      <c r="O19" s="280"/>
      <c r="P19" s="280"/>
      <c r="Q19" s="280"/>
      <c r="R19" s="280"/>
      <c r="S19" s="280"/>
      <c r="T19" s="280"/>
    </row>
    <row r="20" spans="1:20" ht="19" customHeight="1">
      <c r="A20" s="270"/>
      <c r="B20" s="817" t="s">
        <v>395</v>
      </c>
      <c r="C20" s="817"/>
      <c r="D20" s="817"/>
      <c r="E20" s="817"/>
      <c r="F20" s="817"/>
      <c r="G20" s="817"/>
      <c r="H20" s="817"/>
      <c r="I20" s="817"/>
      <c r="J20" s="817"/>
      <c r="K20" s="817"/>
      <c r="L20" s="817"/>
      <c r="N20" s="280"/>
      <c r="O20" s="280"/>
      <c r="P20" s="280"/>
      <c r="Q20" s="280"/>
      <c r="R20" s="280"/>
      <c r="S20" s="280"/>
      <c r="T20" s="280"/>
    </row>
    <row r="21" spans="1:20" ht="19" customHeight="1">
      <c r="A21" s="270">
        <v>6</v>
      </c>
      <c r="B21" s="816" t="s">
        <v>396</v>
      </c>
      <c r="C21" s="816"/>
      <c r="D21" s="816"/>
      <c r="E21" s="816"/>
      <c r="F21" s="816"/>
      <c r="G21" s="816"/>
      <c r="H21" s="816"/>
      <c r="I21" s="816"/>
      <c r="J21" s="816"/>
      <c r="K21" s="816"/>
      <c r="L21" s="816"/>
      <c r="N21" s="280"/>
      <c r="O21" s="280"/>
      <c r="P21" s="280"/>
      <c r="Q21" s="280"/>
      <c r="R21" s="280"/>
      <c r="S21" s="280"/>
      <c r="T21" s="280"/>
    </row>
    <row r="22" spans="1:20" ht="19" customHeight="1">
      <c r="A22" s="270"/>
      <c r="B22" s="816" t="s">
        <v>397</v>
      </c>
      <c r="C22" s="816"/>
      <c r="D22" s="816"/>
      <c r="E22" s="816"/>
      <c r="F22" s="816"/>
      <c r="G22" s="816"/>
      <c r="H22" s="816"/>
      <c r="I22" s="816"/>
      <c r="J22" s="816"/>
      <c r="K22" s="816"/>
      <c r="L22" s="816"/>
      <c r="N22" s="280"/>
      <c r="O22" s="280"/>
      <c r="P22" s="280"/>
      <c r="Q22" s="280"/>
      <c r="R22" s="280"/>
      <c r="S22" s="280"/>
      <c r="T22" s="280"/>
    </row>
    <row r="23" spans="1:20" ht="19" customHeight="1">
      <c r="A23" s="270"/>
      <c r="B23" s="817" t="s">
        <v>398</v>
      </c>
      <c r="C23" s="817"/>
      <c r="D23" s="817"/>
      <c r="E23" s="817"/>
      <c r="F23" s="817"/>
      <c r="G23" s="817"/>
      <c r="H23" s="817"/>
      <c r="I23" s="817"/>
      <c r="J23" s="817"/>
      <c r="K23" s="817"/>
      <c r="L23" s="817"/>
      <c r="N23" s="280"/>
      <c r="O23" s="280"/>
      <c r="P23" s="280"/>
      <c r="Q23" s="280"/>
      <c r="R23" s="280"/>
      <c r="S23" s="280"/>
      <c r="T23" s="280"/>
    </row>
    <row r="24" spans="1:20" ht="19" customHeight="1">
      <c r="A24" s="270">
        <v>7</v>
      </c>
      <c r="B24" s="816" t="s">
        <v>399</v>
      </c>
      <c r="C24" s="816"/>
      <c r="D24" s="816"/>
      <c r="E24" s="816"/>
      <c r="F24" s="816"/>
      <c r="G24" s="816"/>
      <c r="H24" s="816"/>
      <c r="I24" s="816"/>
      <c r="J24" s="816"/>
      <c r="K24" s="816"/>
      <c r="L24" s="816"/>
      <c r="N24" s="280"/>
      <c r="O24" s="280"/>
      <c r="P24" s="280"/>
      <c r="Q24" s="280"/>
      <c r="R24" s="280"/>
      <c r="S24" s="280"/>
      <c r="T24" s="280"/>
    </row>
    <row r="25" spans="1:20" ht="19" customHeight="1">
      <c r="A25" s="270"/>
      <c r="B25" s="816" t="s">
        <v>400</v>
      </c>
      <c r="C25" s="816"/>
      <c r="D25" s="816"/>
      <c r="E25" s="816"/>
      <c r="F25" s="816"/>
      <c r="G25" s="816"/>
      <c r="H25" s="816"/>
      <c r="I25" s="816"/>
      <c r="J25" s="816"/>
      <c r="K25" s="816"/>
      <c r="L25" s="816"/>
      <c r="N25" s="280"/>
      <c r="O25" s="280"/>
      <c r="P25" s="280"/>
      <c r="Q25" s="280"/>
      <c r="R25" s="280"/>
      <c r="S25" s="280"/>
      <c r="T25" s="280"/>
    </row>
    <row r="26" spans="1:20" ht="19" customHeight="1">
      <c r="A26" s="270"/>
      <c r="B26" s="816" t="s">
        <v>401</v>
      </c>
      <c r="C26" s="816"/>
      <c r="D26" s="816"/>
      <c r="E26" s="816"/>
      <c r="F26" s="816"/>
      <c r="G26" s="816"/>
      <c r="H26" s="816"/>
      <c r="I26" s="816"/>
      <c r="J26" s="816"/>
      <c r="K26" s="816"/>
      <c r="L26" s="816"/>
      <c r="N26" s="280"/>
      <c r="O26" s="280"/>
      <c r="P26" s="280"/>
      <c r="Q26" s="280"/>
      <c r="R26" s="280"/>
      <c r="S26" s="280"/>
      <c r="T26" s="280"/>
    </row>
    <row r="27" spans="1:20" ht="19" customHeight="1">
      <c r="A27" s="270"/>
      <c r="B27" s="816" t="s">
        <v>402</v>
      </c>
      <c r="C27" s="816"/>
      <c r="D27" s="816"/>
      <c r="E27" s="816"/>
      <c r="F27" s="816"/>
      <c r="G27" s="816"/>
      <c r="H27" s="816"/>
      <c r="I27" s="816"/>
      <c r="J27" s="816"/>
      <c r="K27" s="816"/>
      <c r="L27" s="816"/>
      <c r="N27" s="280"/>
      <c r="O27" s="280"/>
      <c r="P27" s="280"/>
      <c r="Q27" s="280"/>
      <c r="R27" s="280"/>
      <c r="S27" s="280"/>
      <c r="T27" s="280"/>
    </row>
    <row r="28" spans="1:20" ht="19" customHeight="1">
      <c r="A28" s="270"/>
      <c r="B28" s="816" t="s">
        <v>403</v>
      </c>
      <c r="C28" s="816"/>
      <c r="D28" s="816"/>
      <c r="E28" s="816"/>
      <c r="F28" s="816"/>
      <c r="G28" s="816"/>
      <c r="H28" s="816"/>
      <c r="I28" s="816"/>
      <c r="J28" s="816"/>
      <c r="K28" s="816"/>
      <c r="L28" s="816"/>
      <c r="N28" s="280"/>
      <c r="O28" s="280"/>
      <c r="P28" s="280"/>
      <c r="Q28" s="280"/>
      <c r="R28" s="280"/>
      <c r="S28" s="280"/>
      <c r="T28" s="280"/>
    </row>
    <row r="29" spans="1:20" ht="19" customHeight="1">
      <c r="A29" s="270"/>
      <c r="B29" s="816" t="s">
        <v>404</v>
      </c>
      <c r="C29" s="816"/>
      <c r="D29" s="816"/>
      <c r="E29" s="816"/>
      <c r="F29" s="816"/>
      <c r="G29" s="816"/>
      <c r="H29" s="816"/>
      <c r="I29" s="816"/>
      <c r="J29" s="816"/>
      <c r="K29" s="816"/>
      <c r="L29" s="816"/>
      <c r="N29" s="280"/>
      <c r="O29" s="280"/>
      <c r="P29" s="280"/>
      <c r="Q29" s="280"/>
      <c r="R29" s="280"/>
      <c r="S29" s="280"/>
      <c r="T29" s="280"/>
    </row>
    <row r="30" spans="1:20" ht="19" customHeight="1">
      <c r="A30" s="270"/>
      <c r="B30" s="817" t="s">
        <v>405</v>
      </c>
      <c r="C30" s="817"/>
      <c r="D30" s="817"/>
      <c r="E30" s="817"/>
      <c r="F30" s="817"/>
      <c r="G30" s="817"/>
      <c r="H30" s="817"/>
      <c r="I30" s="817"/>
      <c r="J30" s="817"/>
      <c r="K30" s="817"/>
      <c r="L30" s="817"/>
      <c r="N30" s="280"/>
      <c r="O30" s="280"/>
      <c r="P30" s="280"/>
      <c r="Q30" s="280"/>
      <c r="R30" s="280"/>
      <c r="S30" s="280"/>
      <c r="T30" s="280"/>
    </row>
    <row r="31" spans="1:20" ht="19" customHeight="1">
      <c r="A31" s="270">
        <v>8</v>
      </c>
      <c r="B31" s="816" t="s">
        <v>406</v>
      </c>
      <c r="C31" s="816"/>
      <c r="D31" s="816"/>
      <c r="E31" s="816"/>
      <c r="F31" s="816"/>
      <c r="G31" s="816"/>
      <c r="H31" s="816"/>
      <c r="I31" s="816"/>
      <c r="J31" s="816"/>
      <c r="K31" s="816"/>
      <c r="L31" s="816"/>
      <c r="N31" s="280"/>
      <c r="O31" s="280"/>
      <c r="P31" s="280"/>
      <c r="Q31" s="280"/>
      <c r="R31" s="280"/>
      <c r="S31" s="280"/>
      <c r="T31" s="280"/>
    </row>
    <row r="32" spans="1:20" ht="19" customHeight="1">
      <c r="A32" s="270"/>
      <c r="B32" s="817" t="s">
        <v>407</v>
      </c>
      <c r="C32" s="817"/>
      <c r="D32" s="817"/>
      <c r="E32" s="817"/>
      <c r="F32" s="817"/>
      <c r="G32" s="817"/>
      <c r="H32" s="817"/>
      <c r="I32" s="817"/>
      <c r="J32" s="817"/>
      <c r="K32" s="817"/>
      <c r="L32" s="817"/>
      <c r="N32" s="280"/>
      <c r="O32" s="280"/>
      <c r="P32" s="280"/>
      <c r="Q32" s="280"/>
      <c r="R32" s="280"/>
      <c r="S32" s="280"/>
      <c r="T32" s="280"/>
    </row>
    <row r="33" spans="1:40" ht="19" customHeight="1">
      <c r="A33" s="270">
        <v>9</v>
      </c>
      <c r="B33" s="816" t="s">
        <v>408</v>
      </c>
      <c r="C33" s="816"/>
      <c r="D33" s="816"/>
      <c r="E33" s="816"/>
      <c r="F33" s="816"/>
      <c r="G33" s="816"/>
      <c r="H33" s="816"/>
      <c r="I33" s="816"/>
      <c r="J33" s="816"/>
      <c r="K33" s="816"/>
      <c r="L33" s="816"/>
      <c r="N33" s="280"/>
      <c r="O33" s="280"/>
      <c r="P33" s="280"/>
      <c r="Q33" s="280"/>
      <c r="R33" s="280"/>
      <c r="S33" s="280"/>
      <c r="T33" s="280"/>
    </row>
    <row r="34" spans="1:40" ht="19" customHeight="1">
      <c r="A34" s="270">
        <v>10</v>
      </c>
      <c r="B34" s="816" t="s">
        <v>409</v>
      </c>
      <c r="C34" s="816"/>
      <c r="D34" s="816"/>
      <c r="E34" s="816"/>
      <c r="F34" s="816"/>
      <c r="G34" s="816"/>
      <c r="H34" s="816"/>
      <c r="I34" s="816"/>
      <c r="J34" s="816"/>
      <c r="K34" s="816"/>
      <c r="L34" s="816"/>
      <c r="N34" s="280"/>
      <c r="O34" s="280"/>
      <c r="P34" s="280"/>
      <c r="Q34" s="280"/>
      <c r="R34" s="280"/>
      <c r="S34" s="280"/>
      <c r="T34" s="280"/>
    </row>
    <row r="35" spans="1:40" ht="19" customHeight="1">
      <c r="A35" s="270"/>
      <c r="B35" s="817" t="s">
        <v>410</v>
      </c>
      <c r="C35" s="817"/>
      <c r="D35" s="817"/>
      <c r="E35" s="817"/>
      <c r="F35" s="817"/>
      <c r="G35" s="817"/>
      <c r="H35" s="817"/>
      <c r="I35" s="817"/>
      <c r="J35" s="817"/>
      <c r="K35" s="817"/>
      <c r="L35" s="817"/>
      <c r="N35" s="280"/>
      <c r="O35" s="280"/>
      <c r="P35" s="280"/>
      <c r="Q35" s="280"/>
      <c r="R35" s="280"/>
      <c r="S35" s="280"/>
      <c r="T35" s="280"/>
    </row>
    <row r="36" spans="1:40">
      <c r="K36" s="49"/>
      <c r="L36" s="49"/>
      <c r="M36" s="49"/>
      <c r="N36" s="282"/>
      <c r="O36" s="282"/>
      <c r="P36" s="282"/>
      <c r="Q36" s="280"/>
      <c r="R36" s="280"/>
      <c r="S36" s="280"/>
      <c r="T36" s="283"/>
      <c r="U36" s="50"/>
      <c r="V36" s="50"/>
      <c r="W36" s="50"/>
      <c r="X36" s="50"/>
      <c r="Y36" s="50"/>
      <c r="Z36" s="50"/>
      <c r="AA36" s="50"/>
      <c r="AB36" s="50"/>
      <c r="AC36" s="50"/>
      <c r="AD36" s="50"/>
      <c r="AE36" s="50"/>
      <c r="AF36" s="50"/>
      <c r="AG36" s="50"/>
      <c r="AH36" s="50"/>
      <c r="AI36" s="50"/>
      <c r="AJ36" s="50"/>
      <c r="AK36" s="50"/>
      <c r="AL36" s="50"/>
      <c r="AM36" s="50"/>
      <c r="AN36" s="50"/>
    </row>
    <row r="37" spans="1:40" ht="20.149999999999999" customHeight="1">
      <c r="B37" s="823" t="str">
        <f>IFERROR(IF(OR(入力シート!D33="",入力シート!F33="",入力シート!H33=""),"令和　　年　　月　　日","令和"&amp;入力シート!D33-2018&amp;"年"&amp;入力シート!F33&amp;"月"&amp;入力シート!H33&amp;"日"),"令和　　年　　月　　日")</f>
        <v>令和　　年　　月　　日</v>
      </c>
      <c r="C37" s="823"/>
      <c r="D37" s="823"/>
      <c r="E37" s="823"/>
      <c r="F37" s="823"/>
      <c r="G37" s="823"/>
      <c r="H37" s="823"/>
      <c r="I37" s="823"/>
      <c r="J37" s="823"/>
      <c r="K37" s="823"/>
      <c r="L37" s="823"/>
      <c r="N37" s="280"/>
      <c r="O37" s="280"/>
      <c r="P37" s="280"/>
      <c r="Q37" s="280"/>
      <c r="R37" s="280"/>
      <c r="S37" s="280"/>
      <c r="T37" s="280"/>
    </row>
    <row r="38" spans="1:40">
      <c r="B38" s="48"/>
      <c r="C38" s="48"/>
      <c r="D38" s="48"/>
      <c r="E38" s="48"/>
      <c r="F38" s="48"/>
      <c r="G38" s="173"/>
      <c r="H38" s="173"/>
      <c r="I38" s="173"/>
      <c r="J38" s="173"/>
      <c r="K38" s="173"/>
      <c r="L38" s="173"/>
      <c r="N38" s="280"/>
      <c r="O38" s="280"/>
      <c r="P38" s="280"/>
      <c r="Q38" s="280"/>
      <c r="R38" s="280"/>
      <c r="S38" s="280"/>
      <c r="T38" s="280"/>
    </row>
    <row r="39" spans="1:40" ht="15" customHeight="1">
      <c r="A39" s="826" t="str">
        <f>IF(入力シート!C30="前橋市長","（宛先）前橋市長",IF(入力シート!C30="前橋市公営企業管理者","（宛先）前橋市公営企業管理者","「発注者」が未入力です。"))</f>
        <v>「発注者」が未入力です。</v>
      </c>
      <c r="B39" s="826"/>
      <c r="C39" s="826"/>
      <c r="D39" s="826"/>
      <c r="E39" s="826"/>
      <c r="F39" s="826"/>
      <c r="G39" s="826"/>
      <c r="H39" s="826"/>
      <c r="I39" s="826"/>
      <c r="J39" s="826"/>
      <c r="K39" s="826"/>
      <c r="L39" s="826"/>
      <c r="N39" s="280"/>
      <c r="O39" s="280"/>
      <c r="P39" s="280"/>
      <c r="Q39" s="280"/>
      <c r="R39" s="280"/>
      <c r="S39" s="280"/>
      <c r="T39" s="280"/>
    </row>
    <row r="40" spans="1:40" ht="10" customHeight="1">
      <c r="B40" s="48"/>
      <c r="C40" s="48"/>
      <c r="D40" s="48"/>
      <c r="E40" s="48"/>
      <c r="F40" s="48"/>
      <c r="G40" s="173"/>
      <c r="H40" s="173"/>
      <c r="I40" s="173"/>
      <c r="J40" s="173"/>
      <c r="K40" s="173"/>
      <c r="L40" s="173"/>
      <c r="N40" s="280"/>
      <c r="O40" s="280"/>
      <c r="P40" s="280"/>
      <c r="Q40" s="280"/>
      <c r="R40" s="280"/>
      <c r="S40" s="280"/>
      <c r="T40" s="282"/>
      <c r="U40" s="49"/>
      <c r="V40" s="51"/>
      <c r="W40" s="51"/>
      <c r="X40" s="51"/>
      <c r="Y40" s="51"/>
      <c r="Z40" s="51"/>
      <c r="AA40" s="51"/>
    </row>
    <row r="41" spans="1:40" ht="60" customHeight="1">
      <c r="A41" s="374"/>
      <c r="B41" s="374"/>
      <c r="C41" s="374"/>
      <c r="D41" s="374"/>
      <c r="E41" s="374"/>
      <c r="F41" s="48" t="s">
        <v>134</v>
      </c>
      <c r="G41" s="813" t="s">
        <v>289</v>
      </c>
      <c r="H41" s="813"/>
      <c r="I41" s="814" t="str">
        <f>IF(入力シート!C15="","　「共同企業体名」が未入力です。","　"&amp;入力シート!C15)</f>
        <v>　（例）○○・○○○・○○　本庁管内　○○○○○○○○○○○○○○○○○○工事特定建設工事共同企業体</v>
      </c>
      <c r="J41" s="814"/>
      <c r="K41" s="814"/>
      <c r="L41" s="814"/>
      <c r="N41" s="280"/>
      <c r="O41" s="280"/>
      <c r="P41" s="280"/>
      <c r="Q41" s="280"/>
      <c r="R41" s="280"/>
      <c r="S41" s="280"/>
      <c r="T41" s="282"/>
      <c r="U41" s="49"/>
      <c r="V41" s="51"/>
      <c r="W41" s="51"/>
      <c r="X41" s="51"/>
      <c r="Y41" s="51"/>
      <c r="Z41" s="51"/>
      <c r="AA41" s="51"/>
    </row>
    <row r="42" spans="1:40" ht="30" customHeight="1">
      <c r="B42" s="48"/>
      <c r="C42" s="48"/>
      <c r="D42" s="48"/>
      <c r="E42" s="48"/>
      <c r="F42" s="48"/>
      <c r="G42" s="819" t="s">
        <v>135</v>
      </c>
      <c r="H42" s="819"/>
      <c r="I42" s="814" t="str">
        <f>IF(入力シート!C19="","　代表者の「住所」が未入力です。","　"&amp;入力シート!C19)</f>
        <v>　（例）前橋市表町１－１－１</v>
      </c>
      <c r="J42" s="814"/>
      <c r="K42" s="814"/>
      <c r="L42" s="814"/>
      <c r="N42" s="280"/>
      <c r="O42" s="280"/>
      <c r="P42" s="280"/>
      <c r="Q42" s="280"/>
      <c r="R42" s="280"/>
      <c r="S42" s="280"/>
      <c r="T42" s="280"/>
    </row>
    <row r="43" spans="1:40" ht="45" customHeight="1">
      <c r="B43" s="48"/>
      <c r="C43" s="48"/>
      <c r="D43" s="48"/>
      <c r="E43" s="48"/>
      <c r="F43" s="48" t="s">
        <v>467</v>
      </c>
      <c r="G43" s="819" t="s">
        <v>136</v>
      </c>
      <c r="H43" s="819"/>
      <c r="I43" s="814" t="str">
        <f>IF(入力シート!C16="","　代表者の「会社名」が未入力です。","　"&amp;入力シート!C16)</f>
        <v>　（例）○○工業株式会社</v>
      </c>
      <c r="J43" s="814"/>
      <c r="K43" s="814"/>
      <c r="L43" s="814"/>
      <c r="N43" s="306" t="s">
        <v>139</v>
      </c>
      <c r="O43" s="280"/>
      <c r="P43" s="280"/>
      <c r="Q43" s="280"/>
      <c r="R43" s="280"/>
      <c r="S43" s="280"/>
      <c r="T43" s="280"/>
    </row>
    <row r="44" spans="1:40" ht="30" customHeight="1">
      <c r="B44" s="48"/>
      <c r="C44" s="48"/>
      <c r="D44" s="48"/>
      <c r="E44" s="48"/>
      <c r="F44" s="48"/>
      <c r="G44" s="819" t="s">
        <v>137</v>
      </c>
      <c r="H44" s="819"/>
      <c r="I44" s="814" t="str">
        <f>IF(入力シート!C18="","　代表者の「代表者(氏名)」が未入力です。","　"&amp;入力シート!C17&amp;"　"&amp;入力シート!C18)</f>
        <v>　（例）代表取締役　（例）前橋　太朗</v>
      </c>
      <c r="J44" s="814"/>
      <c r="K44" s="814"/>
      <c r="L44" s="814"/>
      <c r="N44" s="310" t="s">
        <v>140</v>
      </c>
      <c r="O44" s="280"/>
      <c r="P44" s="280"/>
      <c r="Q44" s="280"/>
      <c r="R44" s="280"/>
      <c r="S44" s="280"/>
      <c r="T44" s="280"/>
    </row>
    <row r="45" spans="1:40" ht="30" customHeight="1">
      <c r="B45" s="48"/>
      <c r="C45" s="48"/>
      <c r="D45" s="48"/>
      <c r="E45" s="48"/>
      <c r="F45" s="48"/>
      <c r="G45" s="173"/>
      <c r="H45" s="173"/>
      <c r="I45" s="173"/>
      <c r="J45" s="173"/>
      <c r="K45" s="173"/>
      <c r="L45" s="173"/>
      <c r="N45" s="280"/>
      <c r="O45" s="280"/>
      <c r="P45" s="280"/>
      <c r="Q45" s="280"/>
      <c r="R45" s="280"/>
      <c r="S45" s="280"/>
      <c r="T45" s="282"/>
      <c r="U45" s="49"/>
      <c r="V45" s="51"/>
      <c r="W45" s="51"/>
      <c r="X45" s="51"/>
      <c r="Y45" s="51"/>
      <c r="Z45" s="51"/>
      <c r="AA45" s="51"/>
    </row>
    <row r="46" spans="1:40" ht="30" customHeight="1">
      <c r="B46" s="48"/>
      <c r="C46" s="48"/>
      <c r="D46" s="48"/>
      <c r="E46" s="48"/>
      <c r="F46" s="48"/>
      <c r="G46" s="819" t="s">
        <v>135</v>
      </c>
      <c r="H46" s="819"/>
      <c r="I46" s="814" t="str">
        <f>IF(入力シート!C23="","　構成員１の　「住所」が未入力です。","　"&amp;入力シート!C23)</f>
        <v>　（例）前橋市表町２－２－２</v>
      </c>
      <c r="J46" s="814"/>
      <c r="K46" s="814"/>
      <c r="L46" s="814"/>
      <c r="N46" s="280"/>
      <c r="O46" s="280"/>
      <c r="P46" s="280"/>
      <c r="Q46" s="280"/>
      <c r="R46" s="280"/>
      <c r="S46" s="280"/>
      <c r="T46" s="280"/>
    </row>
    <row r="47" spans="1:40" ht="45" customHeight="1">
      <c r="B47" s="48"/>
      <c r="C47" s="48"/>
      <c r="D47" s="48"/>
      <c r="E47" s="48"/>
      <c r="F47" s="48" t="s">
        <v>492</v>
      </c>
      <c r="G47" s="819" t="s">
        <v>136</v>
      </c>
      <c r="H47" s="819"/>
      <c r="I47" s="814" t="str">
        <f>IF(入力シート!C20="","　　構成員１の「会社名」が未入力です。","　"&amp;入力シート!C20)</f>
        <v>　（例）株式会社○○○</v>
      </c>
      <c r="J47" s="814"/>
      <c r="K47" s="814"/>
      <c r="L47" s="814"/>
      <c r="N47" s="306" t="s">
        <v>139</v>
      </c>
      <c r="O47" s="280"/>
      <c r="P47" s="280"/>
      <c r="Q47" s="280"/>
      <c r="R47" s="280"/>
      <c r="S47" s="280"/>
      <c r="T47" s="280"/>
    </row>
    <row r="48" spans="1:40" ht="30" customHeight="1">
      <c r="B48" s="48"/>
      <c r="C48" s="48"/>
      <c r="D48" s="48"/>
      <c r="E48" s="48"/>
      <c r="F48" s="48"/>
      <c r="G48" s="819" t="s">
        <v>137</v>
      </c>
      <c r="H48" s="819"/>
      <c r="I48" s="814" t="str">
        <f>IF(入力シート!C22="","　構成員１の「代表者(氏名)」が未入力です。","　"&amp;入力シート!C21&amp;"　"&amp;入力シート!C22)</f>
        <v>　（例）代表取締役　（例）赤城　次郎</v>
      </c>
      <c r="J48" s="814"/>
      <c r="K48" s="814"/>
      <c r="L48" s="814"/>
      <c r="N48" s="310" t="s">
        <v>140</v>
      </c>
      <c r="O48" s="280"/>
      <c r="P48" s="280"/>
      <c r="Q48" s="280"/>
      <c r="R48" s="280"/>
      <c r="S48" s="280"/>
      <c r="T48" s="280"/>
    </row>
    <row r="49" spans="1:27" ht="30" customHeight="1">
      <c r="B49" s="48"/>
      <c r="C49" s="48"/>
      <c r="D49" s="48"/>
      <c r="E49" s="48"/>
      <c r="F49" s="48"/>
      <c r="G49" s="173"/>
      <c r="H49" s="173"/>
      <c r="I49" s="173"/>
      <c r="J49" s="173"/>
      <c r="K49" s="173"/>
      <c r="L49" s="173"/>
      <c r="N49" s="280"/>
      <c r="O49" s="280"/>
      <c r="P49" s="280"/>
      <c r="Q49" s="280"/>
      <c r="R49" s="280"/>
      <c r="S49" s="280"/>
      <c r="T49" s="282"/>
      <c r="U49" s="49"/>
      <c r="V49" s="51"/>
      <c r="W49" s="51"/>
      <c r="X49" s="51"/>
      <c r="Y49" s="51"/>
      <c r="Z49" s="51"/>
      <c r="AA49" s="51"/>
    </row>
    <row r="50" spans="1:27" ht="30" customHeight="1">
      <c r="B50" s="48"/>
      <c r="C50" s="48"/>
      <c r="D50" s="48"/>
      <c r="E50" s="48"/>
      <c r="F50" s="48"/>
      <c r="G50" s="831" t="str">
        <f>IF(入力シート!C24="","","所在地")</f>
        <v/>
      </c>
      <c r="H50" s="831"/>
      <c r="I50" s="814" t="str">
        <f>IF(入力シート!C24="","","　"&amp;入力シート!C27)</f>
        <v/>
      </c>
      <c r="J50" s="814"/>
      <c r="K50" s="814"/>
      <c r="L50" s="814"/>
      <c r="N50" s="280"/>
      <c r="O50" s="280"/>
      <c r="P50" s="280"/>
      <c r="Q50" s="280"/>
      <c r="R50" s="280"/>
      <c r="S50" s="280"/>
      <c r="T50" s="280"/>
    </row>
    <row r="51" spans="1:27" ht="45" customHeight="1">
      <c r="B51" s="48"/>
      <c r="C51" s="48"/>
      <c r="D51" s="48"/>
      <c r="E51" s="48"/>
      <c r="F51" s="174" t="str">
        <f>IF(入力シート!C24="","","構成員")</f>
        <v/>
      </c>
      <c r="G51" s="831" t="str">
        <f>IF(入力シート!C24="","","商号又は名称")</f>
        <v/>
      </c>
      <c r="H51" s="831"/>
      <c r="I51" s="814" t="str">
        <f>IF(入力シート!C24="","","　"&amp;入力シート!C24)</f>
        <v/>
      </c>
      <c r="J51" s="814"/>
      <c r="K51" s="814"/>
      <c r="L51" s="814"/>
      <c r="N51" s="306" t="s">
        <v>139</v>
      </c>
      <c r="O51" s="280"/>
      <c r="P51" s="280"/>
      <c r="Q51" s="280"/>
      <c r="R51" s="280"/>
      <c r="S51" s="280"/>
      <c r="T51" s="280"/>
    </row>
    <row r="52" spans="1:27" ht="30" customHeight="1">
      <c r="B52" s="48"/>
      <c r="C52" s="48"/>
      <c r="D52" s="48"/>
      <c r="E52" s="48"/>
      <c r="F52" s="48"/>
      <c r="G52" s="831" t="str">
        <f>IF(入力シート!C24="","","代表者の氏名")</f>
        <v/>
      </c>
      <c r="H52" s="831"/>
      <c r="I52" s="814" t="str">
        <f>IF(入力シート!C24="","","　"&amp;入力シート!C25&amp;"　"&amp;入力シート!C26)</f>
        <v/>
      </c>
      <c r="J52" s="814"/>
      <c r="K52" s="814"/>
      <c r="L52" s="814"/>
      <c r="N52" s="310" t="s">
        <v>140</v>
      </c>
      <c r="O52" s="280"/>
      <c r="P52" s="280"/>
      <c r="Q52" s="280"/>
      <c r="R52" s="280"/>
      <c r="S52" s="280"/>
      <c r="T52" s="280"/>
    </row>
    <row r="53" spans="1:27" ht="30" customHeight="1" thickBot="1">
      <c r="N53" s="280"/>
      <c r="O53" s="280"/>
      <c r="P53" s="280"/>
      <c r="Q53" s="280"/>
      <c r="R53" s="280"/>
      <c r="S53" s="280"/>
      <c r="T53" s="280"/>
    </row>
    <row r="54" spans="1:27" ht="14">
      <c r="A54" s="827" t="s">
        <v>411</v>
      </c>
      <c r="B54" s="828"/>
      <c r="C54" s="828"/>
      <c r="D54" s="828"/>
      <c r="E54" s="828"/>
      <c r="F54" s="828"/>
      <c r="G54" s="828"/>
      <c r="H54" s="828"/>
      <c r="I54" s="828"/>
      <c r="J54" s="828"/>
      <c r="K54" s="828"/>
      <c r="L54" s="829"/>
      <c r="N54" s="306" t="s">
        <v>211</v>
      </c>
      <c r="O54" s="280"/>
      <c r="P54" s="280"/>
      <c r="Q54" s="280"/>
      <c r="R54" s="280"/>
      <c r="S54" s="280"/>
      <c r="T54" s="280"/>
    </row>
    <row r="55" spans="1:27" ht="14">
      <c r="A55" s="271" t="s">
        <v>212</v>
      </c>
      <c r="B55" s="819" t="s">
        <v>20</v>
      </c>
      <c r="C55" s="819"/>
      <c r="D55" s="48" t="s">
        <v>412</v>
      </c>
      <c r="E55" s="560" t="str">
        <f>入力シート!C11&amp;""</f>
        <v/>
      </c>
      <c r="F55" s="560"/>
      <c r="G55" s="560"/>
      <c r="H55" s="819" t="s">
        <v>346</v>
      </c>
      <c r="I55" s="819"/>
      <c r="J55" s="560" t="str">
        <f>入力シート!C12&amp;""</f>
        <v/>
      </c>
      <c r="K55" s="560"/>
      <c r="L55" s="830"/>
      <c r="N55" s="307" t="s">
        <v>215</v>
      </c>
      <c r="O55" s="280"/>
      <c r="P55" s="280"/>
      <c r="Q55" s="280"/>
      <c r="R55" s="280"/>
      <c r="S55" s="280"/>
      <c r="T55" s="280"/>
    </row>
    <row r="56" spans="1:27" ht="14.5" thickBot="1">
      <c r="A56" s="272" t="s">
        <v>212</v>
      </c>
      <c r="B56" s="834" t="s">
        <v>266</v>
      </c>
      <c r="C56" s="834"/>
      <c r="D56" s="273" t="s">
        <v>412</v>
      </c>
      <c r="E56" s="832" t="str">
        <f>入力シート!C13&amp;""</f>
        <v/>
      </c>
      <c r="F56" s="832"/>
      <c r="G56" s="832"/>
      <c r="H56" s="834" t="s">
        <v>346</v>
      </c>
      <c r="I56" s="834"/>
      <c r="J56" s="832" t="str">
        <f>入力シート!C14&amp;""</f>
        <v/>
      </c>
      <c r="K56" s="832"/>
      <c r="L56" s="833"/>
      <c r="N56" s="307" t="s">
        <v>217</v>
      </c>
      <c r="O56" s="280"/>
      <c r="P56" s="280"/>
      <c r="Q56" s="280"/>
      <c r="R56" s="280"/>
      <c r="S56" s="280"/>
      <c r="T56" s="280"/>
    </row>
    <row r="57" spans="1:27" ht="14">
      <c r="N57" s="307" t="s">
        <v>218</v>
      </c>
      <c r="O57" s="280"/>
      <c r="P57" s="280"/>
      <c r="Q57" s="280"/>
      <c r="R57" s="280"/>
      <c r="S57" s="280"/>
      <c r="T57" s="280"/>
    </row>
    <row r="58" spans="1:27" ht="14">
      <c r="N58" s="306" t="s">
        <v>219</v>
      </c>
    </row>
  </sheetData>
  <sheetProtection algorithmName="SHA-512" hashValue="bZgKTwSVJNxloVZg5Ur8rfVEGFZ6B5zdlGeh6YRSxoJD/4IMNcDIn9n8uZzpWwF0kHE2Bi6BPBX9gFQxExfyLA==" saltValue="wu5KshANpHy/sjJLOfeHLw==" spinCount="100000" sheet="1" formatCells="0" formatRows="0" insertRows="0"/>
  <mergeCells count="72">
    <mergeCell ref="G52:H52"/>
    <mergeCell ref="J56:L56"/>
    <mergeCell ref="B56:C56"/>
    <mergeCell ref="E55:G55"/>
    <mergeCell ref="E56:G56"/>
    <mergeCell ref="H55:I55"/>
    <mergeCell ref="H56:I56"/>
    <mergeCell ref="I52:L52"/>
    <mergeCell ref="B28:L28"/>
    <mergeCell ref="A54:L54"/>
    <mergeCell ref="B55:C55"/>
    <mergeCell ref="J55:L55"/>
    <mergeCell ref="I44:L44"/>
    <mergeCell ref="B37:L37"/>
    <mergeCell ref="G46:H46"/>
    <mergeCell ref="I46:L46"/>
    <mergeCell ref="G47:H47"/>
    <mergeCell ref="I47:L47"/>
    <mergeCell ref="G48:H48"/>
    <mergeCell ref="I48:L48"/>
    <mergeCell ref="G50:H50"/>
    <mergeCell ref="I50:L50"/>
    <mergeCell ref="G51:H51"/>
    <mergeCell ref="I51:L51"/>
    <mergeCell ref="B5:C5"/>
    <mergeCell ref="N1:R2"/>
    <mergeCell ref="G44:H44"/>
    <mergeCell ref="B4:C4"/>
    <mergeCell ref="B10:L10"/>
    <mergeCell ref="B11:L11"/>
    <mergeCell ref="B13:L13"/>
    <mergeCell ref="B15:L15"/>
    <mergeCell ref="B17:L17"/>
    <mergeCell ref="G42:H42"/>
    <mergeCell ref="I42:L42"/>
    <mergeCell ref="G43:H43"/>
    <mergeCell ref="I43:L43"/>
    <mergeCell ref="A39:L39"/>
    <mergeCell ref="B22:L22"/>
    <mergeCell ref="B29:L29"/>
    <mergeCell ref="B30:L30"/>
    <mergeCell ref="D1:J1"/>
    <mergeCell ref="B14:L14"/>
    <mergeCell ref="B16:L16"/>
    <mergeCell ref="B18:L18"/>
    <mergeCell ref="B19:L19"/>
    <mergeCell ref="B7:C7"/>
    <mergeCell ref="E7:H7"/>
    <mergeCell ref="B8:H8"/>
    <mergeCell ref="J8:K8"/>
    <mergeCell ref="B12:L12"/>
    <mergeCell ref="B6:C6"/>
    <mergeCell ref="E6:F6"/>
    <mergeCell ref="H6:I6"/>
    <mergeCell ref="B3:C3"/>
    <mergeCell ref="E3:L3"/>
    <mergeCell ref="N4:AB5"/>
    <mergeCell ref="G41:H41"/>
    <mergeCell ref="I41:L41"/>
    <mergeCell ref="E5:L5"/>
    <mergeCell ref="B21:L21"/>
    <mergeCell ref="B20:L20"/>
    <mergeCell ref="B32:L32"/>
    <mergeCell ref="B35:L35"/>
    <mergeCell ref="B23:L23"/>
    <mergeCell ref="B24:L24"/>
    <mergeCell ref="B34:L34"/>
    <mergeCell ref="B31:L31"/>
    <mergeCell ref="B33:L33"/>
    <mergeCell ref="B25:L25"/>
    <mergeCell ref="B27:L27"/>
    <mergeCell ref="B26:L26"/>
  </mergeCells>
  <phoneticPr fontId="3"/>
  <conditionalFormatting sqref="M3">
    <cfRule type="expression" dxfId="5" priority="3">
      <formula>LEN(M3)&gt;0</formula>
    </cfRule>
  </conditionalFormatting>
  <hyperlinks>
    <hyperlink ref="N1:R2" location="入力シート!A1" display="入力シートへ戻る" xr:uid="{00000000-0004-0000-14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rowBreaks count="1" manualBreakCount="1">
    <brk id="37"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AQ82"/>
  <sheetViews>
    <sheetView showGridLines="0" zoomScaleNormal="100" zoomScaleSheetLayoutView="100" workbookViewId="0">
      <selection activeCell="P1" sqref="P1:T2"/>
    </sheetView>
  </sheetViews>
  <sheetFormatPr defaultColWidth="4" defaultRowHeight="19" customHeight="1"/>
  <cols>
    <col min="1" max="6" width="2.58203125" style="130" customWidth="1"/>
    <col min="7" max="7" width="1.58203125" style="130" customWidth="1"/>
    <col min="8" max="8" width="11.58203125" style="130" customWidth="1"/>
    <col min="9" max="9" width="2.58203125" style="130" customWidth="1"/>
    <col min="10" max="10" width="10.58203125" style="130" customWidth="1"/>
    <col min="11" max="11" width="1.58203125" style="130" customWidth="1"/>
    <col min="12" max="12" width="12.58203125" style="130" customWidth="1"/>
    <col min="13" max="13" width="2.58203125" style="130" customWidth="1"/>
    <col min="14" max="14" width="19.08203125" style="130" customWidth="1"/>
    <col min="15" max="16384" width="4" style="130"/>
  </cols>
  <sheetData>
    <row r="1" spans="1:30" ht="14">
      <c r="A1" s="843"/>
      <c r="B1" s="843"/>
      <c r="C1" s="843"/>
      <c r="D1" s="843"/>
      <c r="E1" s="843"/>
      <c r="F1" s="843"/>
      <c r="G1" s="843"/>
      <c r="H1" s="843"/>
      <c r="I1" s="843"/>
      <c r="J1" s="843"/>
      <c r="K1" s="843"/>
      <c r="L1" s="843"/>
      <c r="M1" s="843"/>
      <c r="N1" s="843"/>
      <c r="P1" s="837" t="s">
        <v>111</v>
      </c>
      <c r="Q1" s="838"/>
      <c r="R1" s="838"/>
      <c r="S1" s="838"/>
      <c r="T1" s="839"/>
      <c r="U1" s="275"/>
      <c r="V1" s="275"/>
      <c r="W1" s="275"/>
      <c r="X1" s="275"/>
      <c r="Y1" s="275"/>
      <c r="Z1" s="275"/>
    </row>
    <row r="2" spans="1:30" ht="14.5" thickBot="1">
      <c r="A2" s="846" t="str">
        <f>IFERROR(IF(OR(入力シート!D10="",入力シート!F10="",入力シート!H10=""),"年　　月　　日","令和"&amp;入力シート!D10-2018&amp;"年"&amp;入力シート!F10&amp;"月"&amp;入力シート!H10&amp;"日"),"年　　月　　日")</f>
        <v>年　　月　　日</v>
      </c>
      <c r="B2" s="846"/>
      <c r="C2" s="846"/>
      <c r="D2" s="846"/>
      <c r="E2" s="846"/>
      <c r="F2" s="846"/>
      <c r="G2" s="846"/>
      <c r="H2" s="846"/>
      <c r="I2" s="846"/>
      <c r="J2" s="846"/>
      <c r="K2" s="846"/>
      <c r="L2" s="846"/>
      <c r="M2" s="846"/>
      <c r="N2" s="846"/>
      <c r="P2" s="840"/>
      <c r="Q2" s="841"/>
      <c r="R2" s="841"/>
      <c r="S2" s="841"/>
      <c r="T2" s="842"/>
      <c r="U2" s="275"/>
      <c r="V2" s="275"/>
      <c r="W2" s="275"/>
      <c r="X2" s="275"/>
      <c r="Y2" s="275"/>
      <c r="Z2" s="275"/>
    </row>
    <row r="3" spans="1:30" ht="14">
      <c r="A3" s="844" t="str">
        <f>IF(入力シート!C30="前橋市長","（宛先）前橋市長",IF(入力シート!C30="前橋市公営企業管理者","（宛先）前橋市公営企業管理者","「発注者」が未入力です。"))</f>
        <v>「発注者」が未入力です。</v>
      </c>
      <c r="B3" s="844"/>
      <c r="C3" s="844"/>
      <c r="D3" s="844"/>
      <c r="E3" s="844"/>
      <c r="F3" s="844"/>
      <c r="G3" s="844"/>
      <c r="H3" s="844"/>
      <c r="I3" s="844"/>
      <c r="J3" s="844"/>
      <c r="K3" s="844"/>
      <c r="L3" s="844"/>
      <c r="M3" s="844"/>
      <c r="N3" s="844"/>
      <c r="P3" s="275"/>
      <c r="Q3" s="275"/>
      <c r="R3" s="275"/>
      <c r="S3" s="275"/>
      <c r="T3" s="275"/>
      <c r="U3" s="275"/>
      <c r="V3" s="275"/>
      <c r="W3" s="275"/>
      <c r="X3" s="275"/>
      <c r="Y3" s="275"/>
      <c r="Z3" s="275"/>
    </row>
    <row r="4" spans="1:30" ht="14">
      <c r="A4" s="848"/>
      <c r="B4" s="848"/>
      <c r="C4" s="848"/>
      <c r="D4" s="848"/>
      <c r="E4" s="848"/>
      <c r="F4" s="848"/>
      <c r="G4" s="848"/>
      <c r="H4" s="848"/>
      <c r="I4" s="848"/>
      <c r="J4" s="848"/>
      <c r="K4" s="376"/>
      <c r="L4" s="376"/>
      <c r="M4" s="376"/>
      <c r="N4" s="376"/>
      <c r="P4" s="381" t="s">
        <v>483</v>
      </c>
      <c r="Q4" s="381"/>
      <c r="R4" s="381"/>
      <c r="S4" s="381"/>
      <c r="T4" s="381"/>
      <c r="U4" s="381"/>
      <c r="V4" s="381"/>
      <c r="W4" s="381"/>
      <c r="X4" s="381"/>
      <c r="Y4" s="381"/>
      <c r="Z4" s="381"/>
      <c r="AA4" s="381"/>
      <c r="AB4" s="381"/>
      <c r="AC4" s="381"/>
      <c r="AD4" s="381"/>
    </row>
    <row r="5" spans="1:30" ht="45" customHeight="1">
      <c r="A5" s="375"/>
      <c r="B5" s="375"/>
      <c r="C5" s="375"/>
      <c r="D5" s="375"/>
      <c r="E5" s="375"/>
      <c r="F5" s="375"/>
      <c r="G5" s="375"/>
      <c r="H5" s="375"/>
      <c r="I5" s="835" t="s">
        <v>413</v>
      </c>
      <c r="J5" s="835"/>
      <c r="K5" s="376"/>
      <c r="L5" s="847" t="str">
        <f>IF(入力シート!C15="","「会社名」が未入力です。",入力シート!C15)</f>
        <v>（例）○○・○○○・○○　本庁管内　○○○○○○○○○○○○○○○○○○工事特定建設工事共同企業体</v>
      </c>
      <c r="M5" s="847"/>
      <c r="N5" s="847"/>
      <c r="P5" s="381"/>
      <c r="Q5" s="381"/>
      <c r="R5" s="381"/>
      <c r="S5" s="381"/>
      <c r="T5" s="381"/>
      <c r="U5" s="381"/>
      <c r="V5" s="381"/>
      <c r="W5" s="381"/>
      <c r="X5" s="381"/>
      <c r="Y5" s="381"/>
      <c r="Z5" s="381"/>
      <c r="AA5" s="381"/>
      <c r="AB5" s="381"/>
      <c r="AC5" s="381"/>
      <c r="AD5" s="381"/>
    </row>
    <row r="6" spans="1:30" ht="30" customHeight="1">
      <c r="A6" s="376"/>
      <c r="B6" s="376"/>
      <c r="C6" s="376"/>
      <c r="D6" s="376"/>
      <c r="E6" s="376"/>
      <c r="F6" s="376"/>
      <c r="G6" s="376"/>
      <c r="H6" s="376"/>
      <c r="I6" s="835" t="s">
        <v>135</v>
      </c>
      <c r="J6" s="835"/>
      <c r="K6" s="131"/>
      <c r="L6" s="847" t="str">
        <f>IF(入力シート!C46=入力シート!A16,入力シート!C19,IF(入力シート!C46=入力シート!A20,入力シート!C23,入力シート!C27))</f>
        <v>（例）前橋市表町１－１－１</v>
      </c>
      <c r="M6" s="847"/>
      <c r="N6" s="847"/>
      <c r="P6" s="381"/>
      <c r="Q6" s="381"/>
      <c r="R6" s="381"/>
      <c r="S6" s="381"/>
      <c r="T6" s="381"/>
      <c r="U6" s="381"/>
      <c r="V6" s="381"/>
      <c r="W6" s="381"/>
      <c r="X6" s="381"/>
      <c r="Y6" s="381"/>
      <c r="Z6" s="381"/>
      <c r="AA6" s="381"/>
      <c r="AB6" s="381"/>
      <c r="AC6" s="381"/>
      <c r="AD6" s="381"/>
    </row>
    <row r="7" spans="1:30" ht="45" customHeight="1">
      <c r="A7" s="836" t="s">
        <v>493</v>
      </c>
      <c r="B7" s="836"/>
      <c r="C7" s="836"/>
      <c r="D7" s="836"/>
      <c r="E7" s="836"/>
      <c r="F7" s="836"/>
      <c r="G7" s="836"/>
      <c r="H7" s="836"/>
      <c r="I7" s="849" t="s">
        <v>289</v>
      </c>
      <c r="J7" s="849"/>
      <c r="K7" s="131"/>
      <c r="L7" s="847" t="str">
        <f>IF(入力シート!C46=入力シート!A16,入力シート!C16,IF(入力シート!C46=入力シート!A20,入力シート!C20,入力シート!C24))</f>
        <v>（例）○○工業株式会社</v>
      </c>
      <c r="M7" s="847"/>
      <c r="N7" s="847"/>
      <c r="P7" s="275"/>
      <c r="Q7" s="275"/>
      <c r="R7" s="275"/>
      <c r="S7" s="275"/>
      <c r="T7" s="275"/>
      <c r="U7" s="275"/>
      <c r="V7" s="275"/>
      <c r="W7" s="275"/>
      <c r="X7" s="275"/>
      <c r="Y7" s="275"/>
      <c r="Z7" s="275"/>
    </row>
    <row r="8" spans="1:30" ht="30" customHeight="1">
      <c r="A8" s="376"/>
      <c r="B8" s="376"/>
      <c r="C8" s="376"/>
      <c r="D8" s="376"/>
      <c r="E8" s="376"/>
      <c r="F8" s="376"/>
      <c r="G8" s="376"/>
      <c r="H8" s="376"/>
      <c r="I8" s="835" t="s">
        <v>414</v>
      </c>
      <c r="J8" s="835"/>
      <c r="K8" s="131"/>
      <c r="L8" s="847" t="str">
        <f>IF(入力シート!C46=入力シート!A16,入力シート!C17&amp;入力シート!C18,IF(入力シート!C46=入力シート!A20,入力シート!C21&amp;入力シート!C22,入力シート!C25&amp;入力シート!C26))</f>
        <v>（例）代表取締役（例）前橋　太朗</v>
      </c>
      <c r="M8" s="847"/>
      <c r="N8" s="847"/>
      <c r="P8" s="275"/>
      <c r="Q8" s="275"/>
      <c r="R8" s="275"/>
      <c r="S8" s="275"/>
      <c r="T8" s="275"/>
      <c r="U8" s="275"/>
      <c r="V8" s="275"/>
      <c r="W8" s="275"/>
      <c r="X8" s="275"/>
      <c r="Y8" s="275"/>
      <c r="Z8" s="275"/>
    </row>
    <row r="9" spans="1:30" ht="14">
      <c r="A9" s="845"/>
      <c r="B9" s="845"/>
      <c r="C9" s="845"/>
      <c r="D9" s="845"/>
      <c r="E9" s="845"/>
      <c r="F9" s="845"/>
      <c r="G9" s="845"/>
      <c r="H9" s="845"/>
      <c r="I9" s="845"/>
      <c r="J9" s="845"/>
      <c r="K9" s="845"/>
      <c r="L9" s="845"/>
      <c r="M9" s="845"/>
      <c r="N9" s="845"/>
      <c r="P9" s="275"/>
      <c r="Q9" s="275"/>
      <c r="R9" s="275"/>
      <c r="S9" s="275"/>
      <c r="T9" s="275"/>
      <c r="U9" s="275"/>
      <c r="V9" s="275"/>
      <c r="W9" s="275"/>
      <c r="X9" s="275"/>
      <c r="Y9" s="275"/>
      <c r="Z9" s="275"/>
    </row>
    <row r="10" spans="1:30" ht="19" customHeight="1">
      <c r="A10" s="676" t="s">
        <v>108</v>
      </c>
      <c r="B10" s="676"/>
      <c r="C10" s="676"/>
      <c r="D10" s="676"/>
      <c r="E10" s="676"/>
      <c r="F10" s="676"/>
      <c r="G10" s="676"/>
      <c r="H10" s="676"/>
      <c r="I10" s="676"/>
      <c r="J10" s="676"/>
      <c r="K10" s="676"/>
      <c r="L10" s="676"/>
      <c r="M10" s="676"/>
      <c r="N10" s="676"/>
      <c r="P10" s="275"/>
      <c r="Q10" s="275"/>
      <c r="R10" s="275"/>
      <c r="S10" s="275"/>
      <c r="T10" s="275"/>
      <c r="U10" s="275"/>
      <c r="V10" s="275"/>
      <c r="W10" s="275"/>
      <c r="X10" s="275"/>
      <c r="Y10" s="275"/>
      <c r="Z10" s="275"/>
    </row>
    <row r="11" spans="1:30" ht="14">
      <c r="A11" s="132"/>
      <c r="B11" s="132"/>
      <c r="C11" s="132"/>
      <c r="D11" s="132"/>
      <c r="E11" s="132"/>
      <c r="F11" s="132"/>
      <c r="G11" s="132"/>
      <c r="H11" s="132"/>
      <c r="I11" s="132"/>
      <c r="J11" s="132"/>
      <c r="K11" s="132"/>
      <c r="L11" s="132"/>
      <c r="M11" s="132"/>
      <c r="N11" s="132"/>
      <c r="P11" s="275"/>
      <c r="Q11" s="275"/>
      <c r="R11" s="275"/>
      <c r="S11" s="275"/>
      <c r="T11" s="275"/>
      <c r="U11" s="275"/>
      <c r="V11" s="275"/>
      <c r="W11" s="275"/>
      <c r="X11" s="275"/>
      <c r="Y11" s="275"/>
      <c r="Z11" s="275"/>
    </row>
    <row r="12" spans="1:30" ht="19" customHeight="1">
      <c r="B12" s="861" t="s">
        <v>415</v>
      </c>
      <c r="C12" s="861"/>
      <c r="D12" s="861"/>
      <c r="E12" s="861"/>
      <c r="F12" s="861"/>
      <c r="G12" s="861"/>
      <c r="H12" s="861"/>
      <c r="I12" s="861"/>
      <c r="J12" s="861"/>
      <c r="K12" s="861"/>
      <c r="L12" s="861"/>
      <c r="M12" s="861"/>
      <c r="N12" s="861"/>
      <c r="P12" s="275"/>
      <c r="Q12" s="275"/>
      <c r="R12" s="275"/>
      <c r="S12" s="275"/>
      <c r="T12" s="275"/>
      <c r="U12" s="275"/>
      <c r="V12" s="275"/>
      <c r="W12" s="275"/>
      <c r="X12" s="275"/>
      <c r="Y12" s="275"/>
      <c r="Z12" s="275"/>
    </row>
    <row r="13" spans="1:30" ht="19" customHeight="1">
      <c r="A13" s="843" t="s">
        <v>416</v>
      </c>
      <c r="B13" s="843"/>
      <c r="C13" s="843"/>
      <c r="D13" s="843"/>
      <c r="E13" s="843"/>
      <c r="F13" s="843"/>
      <c r="G13" s="843"/>
      <c r="H13" s="843"/>
      <c r="I13" s="843"/>
      <c r="J13" s="843"/>
      <c r="K13" s="843"/>
      <c r="L13" s="843"/>
      <c r="M13" s="843"/>
      <c r="N13" s="843"/>
      <c r="P13" s="275"/>
      <c r="Q13" s="275"/>
      <c r="R13" s="275"/>
      <c r="S13" s="275"/>
      <c r="T13" s="275"/>
      <c r="U13" s="275"/>
      <c r="V13" s="275"/>
      <c r="W13" s="275"/>
      <c r="X13" s="275"/>
      <c r="Y13" s="275"/>
      <c r="Z13" s="275"/>
    </row>
    <row r="14" spans="1:30" ht="14">
      <c r="B14" s="133"/>
      <c r="C14" s="133"/>
      <c r="D14" s="133"/>
      <c r="E14" s="133"/>
      <c r="F14" s="133"/>
      <c r="G14" s="133"/>
      <c r="P14" s="275"/>
      <c r="Q14" s="275"/>
      <c r="R14" s="275"/>
      <c r="S14" s="275"/>
      <c r="T14" s="275"/>
      <c r="U14" s="275"/>
      <c r="V14" s="275"/>
      <c r="W14" s="275"/>
      <c r="X14" s="275"/>
      <c r="Y14" s="275"/>
      <c r="Z14" s="275"/>
    </row>
    <row r="15" spans="1:30" ht="14">
      <c r="A15" s="851" t="s">
        <v>227</v>
      </c>
      <c r="B15" s="851"/>
      <c r="C15" s="851"/>
      <c r="D15" s="851"/>
      <c r="E15" s="851"/>
      <c r="F15" s="851"/>
      <c r="G15" s="851"/>
      <c r="H15" s="851"/>
      <c r="I15" s="851"/>
      <c r="J15" s="851"/>
      <c r="K15" s="851"/>
      <c r="L15" s="851"/>
      <c r="M15" s="851"/>
      <c r="N15" s="851"/>
      <c r="P15" s="275"/>
      <c r="Q15" s="275"/>
      <c r="R15" s="275"/>
      <c r="S15" s="275"/>
      <c r="T15" s="275"/>
      <c r="U15" s="275"/>
      <c r="V15" s="275"/>
      <c r="W15" s="275"/>
      <c r="X15" s="275"/>
      <c r="Y15" s="275"/>
      <c r="Z15" s="275"/>
    </row>
    <row r="16" spans="1:30" ht="14">
      <c r="B16" s="133"/>
      <c r="C16" s="133"/>
      <c r="D16" s="133"/>
      <c r="E16" s="133"/>
      <c r="F16" s="133"/>
      <c r="G16" s="133"/>
      <c r="P16" s="275"/>
      <c r="Q16" s="275"/>
      <c r="R16" s="275"/>
      <c r="S16" s="275"/>
      <c r="T16" s="275"/>
      <c r="U16" s="275"/>
      <c r="V16" s="275"/>
      <c r="W16" s="275"/>
      <c r="X16" s="275"/>
      <c r="Y16" s="275"/>
      <c r="Z16" s="275"/>
    </row>
    <row r="17" spans="1:26" ht="19" customHeight="1">
      <c r="A17" s="852" t="s">
        <v>112</v>
      </c>
      <c r="B17" s="852"/>
      <c r="C17" s="852"/>
      <c r="D17" s="852"/>
      <c r="E17" s="852"/>
      <c r="F17" s="132" t="s">
        <v>412</v>
      </c>
      <c r="G17" s="132"/>
      <c r="H17" s="844" t="str">
        <f>IF(入力シート!C31="","「件名」が未入力です。",入力シート!C31)</f>
        <v>（例）本庁管内○○工事</v>
      </c>
      <c r="I17" s="844"/>
      <c r="J17" s="844"/>
      <c r="K17" s="844"/>
      <c r="L17" s="844"/>
      <c r="M17" s="844"/>
      <c r="N17" s="844"/>
      <c r="P17" s="275"/>
      <c r="Q17" s="275"/>
      <c r="R17" s="275"/>
      <c r="S17" s="275"/>
      <c r="T17" s="275"/>
      <c r="U17" s="275"/>
      <c r="V17" s="275"/>
      <c r="W17" s="275"/>
      <c r="X17" s="275"/>
      <c r="Y17" s="275"/>
      <c r="Z17" s="275"/>
    </row>
    <row r="18" spans="1:26" ht="13" customHeight="1">
      <c r="B18" s="133"/>
      <c r="C18" s="133"/>
      <c r="D18" s="133"/>
      <c r="E18" s="133"/>
      <c r="F18" s="133"/>
      <c r="G18" s="133"/>
      <c r="P18" s="275"/>
      <c r="Q18" s="275"/>
      <c r="R18" s="275"/>
      <c r="S18" s="275"/>
      <c r="T18" s="275"/>
      <c r="U18" s="275"/>
      <c r="V18" s="275"/>
      <c r="W18" s="275"/>
      <c r="X18" s="275"/>
      <c r="Y18" s="275"/>
      <c r="Z18" s="275"/>
    </row>
    <row r="19" spans="1:26" ht="19" customHeight="1">
      <c r="B19" s="843" t="s">
        <v>417</v>
      </c>
      <c r="C19" s="843"/>
      <c r="D19" s="843"/>
      <c r="E19" s="843"/>
      <c r="F19" s="843"/>
      <c r="G19" s="843"/>
      <c r="H19" s="843"/>
      <c r="I19" s="843"/>
      <c r="J19" s="843"/>
      <c r="K19" s="843"/>
      <c r="L19" s="843"/>
      <c r="M19" s="843"/>
      <c r="N19" s="843"/>
      <c r="P19" s="275"/>
      <c r="Q19" s="275"/>
      <c r="R19" s="275"/>
      <c r="S19" s="275"/>
      <c r="T19" s="275"/>
      <c r="U19" s="275"/>
      <c r="V19" s="275"/>
      <c r="W19" s="275"/>
      <c r="X19" s="275"/>
      <c r="Y19" s="275"/>
      <c r="Z19" s="275"/>
    </row>
    <row r="20" spans="1:26" ht="19" customHeight="1">
      <c r="B20" s="853" t="s">
        <v>418</v>
      </c>
      <c r="C20" s="853"/>
      <c r="D20" s="853"/>
      <c r="E20" s="853"/>
      <c r="F20" s="853"/>
      <c r="G20" s="853"/>
      <c r="H20" s="853"/>
      <c r="I20" s="853"/>
      <c r="J20" s="853"/>
      <c r="K20" s="853"/>
      <c r="L20" s="853"/>
      <c r="M20" s="853"/>
      <c r="N20" s="853"/>
      <c r="P20" s="275"/>
      <c r="Q20" s="275"/>
      <c r="R20" s="275"/>
      <c r="S20" s="275"/>
      <c r="T20" s="275"/>
      <c r="U20" s="275"/>
      <c r="V20" s="275"/>
      <c r="W20" s="275"/>
      <c r="X20" s="275"/>
      <c r="Y20" s="275"/>
      <c r="Z20" s="275"/>
    </row>
    <row r="21" spans="1:26" ht="13" customHeight="1">
      <c r="B21" s="151"/>
      <c r="C21" s="151"/>
      <c r="D21" s="151"/>
      <c r="E21" s="151"/>
      <c r="F21" s="151"/>
      <c r="G21" s="151"/>
      <c r="H21" s="151"/>
      <c r="I21" s="151"/>
      <c r="J21" s="151"/>
      <c r="K21" s="151"/>
      <c r="L21" s="151"/>
      <c r="M21" s="151"/>
      <c r="N21" s="151"/>
      <c r="P21" s="275"/>
      <c r="Q21" s="275"/>
      <c r="R21" s="275"/>
      <c r="S21" s="275"/>
      <c r="T21" s="275"/>
      <c r="U21" s="275"/>
      <c r="V21" s="275"/>
      <c r="W21" s="275"/>
      <c r="X21" s="275"/>
      <c r="Y21" s="275"/>
      <c r="Z21" s="275"/>
    </row>
    <row r="22" spans="1:26" ht="19" customHeight="1">
      <c r="B22" s="857" t="s">
        <v>419</v>
      </c>
      <c r="C22" s="857"/>
      <c r="D22" s="857"/>
      <c r="E22" s="857"/>
      <c r="F22" s="857"/>
      <c r="G22" s="857"/>
      <c r="H22" s="857"/>
      <c r="I22" s="854" t="s">
        <v>420</v>
      </c>
      <c r="J22" s="856" t="s">
        <v>421</v>
      </c>
      <c r="K22" s="856"/>
      <c r="L22" s="856"/>
      <c r="M22" s="856"/>
      <c r="N22" s="856"/>
      <c r="P22" s="275"/>
      <c r="Q22" s="275"/>
      <c r="R22" s="275"/>
      <c r="S22" s="275"/>
      <c r="T22" s="275"/>
      <c r="U22" s="275"/>
      <c r="V22" s="275"/>
      <c r="W22" s="275"/>
      <c r="X22" s="275"/>
      <c r="Y22" s="275"/>
      <c r="Z22" s="275"/>
    </row>
    <row r="23" spans="1:26" ht="19" customHeight="1">
      <c r="A23" s="132"/>
      <c r="B23" s="148"/>
      <c r="C23" s="148"/>
      <c r="D23" s="148"/>
      <c r="E23" s="148"/>
      <c r="F23" s="148"/>
      <c r="G23" s="148"/>
      <c r="H23" s="150" t="s">
        <v>422</v>
      </c>
      <c r="I23" s="854"/>
      <c r="J23" s="856"/>
      <c r="K23" s="856"/>
      <c r="L23" s="856"/>
      <c r="M23" s="856"/>
      <c r="N23" s="856"/>
      <c r="P23" s="275"/>
      <c r="Q23" s="275"/>
      <c r="R23" s="275"/>
      <c r="S23" s="275"/>
      <c r="T23" s="275"/>
      <c r="U23" s="275"/>
      <c r="V23" s="275"/>
      <c r="W23" s="275"/>
      <c r="X23" s="275"/>
      <c r="Y23" s="275"/>
      <c r="Z23" s="275"/>
    </row>
    <row r="24" spans="1:26" ht="19" customHeight="1">
      <c r="B24" s="857" t="s">
        <v>423</v>
      </c>
      <c r="C24" s="858"/>
      <c r="D24" s="858"/>
      <c r="E24" s="858"/>
      <c r="F24" s="858"/>
      <c r="G24" s="858"/>
      <c r="H24" s="858"/>
      <c r="I24" s="851" t="s">
        <v>420</v>
      </c>
      <c r="J24" s="856" t="s">
        <v>424</v>
      </c>
      <c r="K24" s="856"/>
      <c r="L24" s="856"/>
      <c r="M24" s="856"/>
      <c r="N24" s="856"/>
      <c r="P24" s="275"/>
      <c r="Q24" s="275"/>
      <c r="R24" s="275"/>
      <c r="S24" s="275"/>
      <c r="T24" s="275"/>
      <c r="U24" s="275"/>
      <c r="V24" s="275"/>
      <c r="W24" s="275"/>
      <c r="X24" s="275"/>
      <c r="Y24" s="275"/>
      <c r="Z24" s="275"/>
    </row>
    <row r="25" spans="1:26" ht="19" customHeight="1">
      <c r="B25" s="858"/>
      <c r="C25" s="858"/>
      <c r="D25" s="858"/>
      <c r="E25" s="858"/>
      <c r="F25" s="858"/>
      <c r="G25" s="858"/>
      <c r="H25" s="858"/>
      <c r="I25" s="851"/>
      <c r="J25" s="856"/>
      <c r="K25" s="856"/>
      <c r="L25" s="856"/>
      <c r="M25" s="856"/>
      <c r="N25" s="856"/>
      <c r="P25" s="275"/>
      <c r="Q25" s="275"/>
      <c r="R25" s="275"/>
      <c r="S25" s="275"/>
      <c r="T25" s="275"/>
      <c r="U25" s="275"/>
      <c r="V25" s="275"/>
      <c r="W25" s="275"/>
      <c r="X25" s="275"/>
      <c r="Y25" s="275"/>
      <c r="Z25" s="275"/>
    </row>
    <row r="26" spans="1:26" ht="14">
      <c r="A26" s="132"/>
      <c r="B26" s="149" t="s">
        <v>422</v>
      </c>
      <c r="C26" s="860" t="s">
        <v>425</v>
      </c>
      <c r="D26" s="860"/>
      <c r="E26" s="860"/>
      <c r="F26" s="860"/>
      <c r="G26" s="860"/>
      <c r="H26" s="860"/>
      <c r="I26" s="860"/>
      <c r="J26" s="860"/>
      <c r="K26" s="860"/>
      <c r="L26" s="860"/>
      <c r="M26" s="860"/>
      <c r="N26" s="860"/>
      <c r="P26" s="275"/>
      <c r="Q26" s="275"/>
      <c r="R26" s="275"/>
      <c r="S26" s="275"/>
      <c r="T26" s="275"/>
      <c r="U26" s="275"/>
      <c r="V26" s="275"/>
      <c r="W26" s="275"/>
      <c r="X26" s="275"/>
      <c r="Y26" s="275"/>
      <c r="Z26" s="275"/>
    </row>
    <row r="27" spans="1:26" ht="14">
      <c r="B27" s="133"/>
      <c r="C27" s="860"/>
      <c r="D27" s="860"/>
      <c r="E27" s="860"/>
      <c r="F27" s="860"/>
      <c r="G27" s="860"/>
      <c r="H27" s="860"/>
      <c r="I27" s="860"/>
      <c r="J27" s="860"/>
      <c r="K27" s="860"/>
      <c r="L27" s="860"/>
      <c r="M27" s="860"/>
      <c r="N27" s="860"/>
      <c r="P27" s="275"/>
      <c r="Q27" s="275"/>
      <c r="R27" s="275"/>
      <c r="S27" s="275"/>
      <c r="T27" s="275"/>
      <c r="U27" s="275"/>
      <c r="V27" s="275"/>
      <c r="W27" s="275"/>
      <c r="X27" s="275"/>
      <c r="Y27" s="275"/>
      <c r="Z27" s="275"/>
    </row>
    <row r="28" spans="1:26" ht="13" customHeight="1">
      <c r="B28" s="133"/>
      <c r="C28" s="133"/>
      <c r="D28" s="133"/>
      <c r="E28" s="133"/>
      <c r="F28" s="133"/>
      <c r="G28" s="133"/>
      <c r="P28" s="275"/>
      <c r="Q28" s="275"/>
      <c r="R28" s="275"/>
      <c r="S28" s="275"/>
      <c r="T28" s="275"/>
      <c r="U28" s="275"/>
      <c r="V28" s="275"/>
      <c r="W28" s="275"/>
      <c r="X28" s="275"/>
      <c r="Y28" s="275"/>
      <c r="Z28" s="275"/>
    </row>
    <row r="29" spans="1:26" ht="19" customHeight="1">
      <c r="B29" s="843" t="s">
        <v>426</v>
      </c>
      <c r="C29" s="843"/>
      <c r="D29" s="843"/>
      <c r="E29" s="843"/>
      <c r="F29" s="843"/>
      <c r="G29" s="843"/>
      <c r="H29" s="843"/>
      <c r="I29" s="843"/>
      <c r="J29" s="843"/>
      <c r="K29" s="843"/>
      <c r="L29" s="843"/>
      <c r="M29" s="843"/>
      <c r="N29" s="843"/>
      <c r="P29" s="275"/>
      <c r="Q29" s="275"/>
      <c r="R29" s="275"/>
      <c r="S29" s="275"/>
      <c r="T29" s="275"/>
      <c r="U29" s="275"/>
      <c r="V29" s="275"/>
      <c r="W29" s="275"/>
      <c r="X29" s="275"/>
      <c r="Y29" s="275"/>
      <c r="Z29" s="275"/>
    </row>
    <row r="30" spans="1:26" ht="19" customHeight="1">
      <c r="B30" s="853" t="s">
        <v>427</v>
      </c>
      <c r="C30" s="853"/>
      <c r="D30" s="853"/>
      <c r="E30" s="853"/>
      <c r="F30" s="853"/>
      <c r="G30" s="853"/>
      <c r="H30" s="853"/>
      <c r="I30" s="853"/>
      <c r="J30" s="853"/>
      <c r="K30" s="853"/>
      <c r="L30" s="853"/>
      <c r="M30" s="853"/>
      <c r="N30" s="853"/>
      <c r="P30" s="275"/>
      <c r="Q30" s="275"/>
      <c r="R30" s="275"/>
      <c r="S30" s="275"/>
      <c r="T30" s="275"/>
      <c r="U30" s="275"/>
      <c r="V30" s="275"/>
      <c r="W30" s="275"/>
      <c r="X30" s="275"/>
      <c r="Y30" s="275"/>
      <c r="Z30" s="275"/>
    </row>
    <row r="31" spans="1:26" ht="13" customHeight="1">
      <c r="B31" s="151"/>
      <c r="C31" s="151"/>
      <c r="D31" s="151"/>
      <c r="E31" s="151"/>
      <c r="F31" s="151"/>
      <c r="G31" s="151"/>
      <c r="H31" s="151"/>
      <c r="I31" s="151"/>
      <c r="J31" s="151"/>
      <c r="K31" s="151"/>
      <c r="L31" s="151"/>
      <c r="M31" s="151"/>
      <c r="N31" s="151"/>
      <c r="P31" s="275"/>
      <c r="Q31" s="275"/>
      <c r="R31" s="275"/>
      <c r="S31" s="275"/>
      <c r="T31" s="275"/>
      <c r="U31" s="275"/>
      <c r="V31" s="275"/>
      <c r="W31" s="275"/>
      <c r="X31" s="275"/>
      <c r="Y31" s="275"/>
      <c r="Z31" s="275"/>
    </row>
    <row r="32" spans="1:26" ht="19" customHeight="1">
      <c r="B32" s="857" t="s">
        <v>419</v>
      </c>
      <c r="C32" s="857"/>
      <c r="D32" s="857"/>
      <c r="E32" s="857"/>
      <c r="F32" s="857"/>
      <c r="G32" s="857"/>
      <c r="H32" s="857"/>
      <c r="I32" s="854" t="s">
        <v>420</v>
      </c>
      <c r="J32" s="856" t="s">
        <v>421</v>
      </c>
      <c r="K32" s="856"/>
      <c r="L32" s="856"/>
      <c r="M32" s="856"/>
      <c r="N32" s="856"/>
      <c r="P32" s="275"/>
      <c r="Q32" s="275"/>
      <c r="R32" s="275"/>
      <c r="S32" s="275"/>
      <c r="T32" s="275"/>
      <c r="U32" s="275"/>
      <c r="V32" s="275"/>
      <c r="W32" s="275"/>
      <c r="X32" s="275"/>
      <c r="Y32" s="275"/>
      <c r="Z32" s="275"/>
    </row>
    <row r="33" spans="1:26" ht="19" customHeight="1">
      <c r="A33" s="132"/>
      <c r="B33" s="148"/>
      <c r="C33" s="148"/>
      <c r="D33" s="148"/>
      <c r="E33" s="148"/>
      <c r="F33" s="148"/>
      <c r="G33" s="148"/>
      <c r="H33" s="150" t="s">
        <v>422</v>
      </c>
      <c r="I33" s="854"/>
      <c r="J33" s="856"/>
      <c r="K33" s="856"/>
      <c r="L33" s="856"/>
      <c r="M33" s="856"/>
      <c r="N33" s="856"/>
      <c r="P33" s="275"/>
      <c r="Q33" s="275"/>
      <c r="R33" s="275"/>
      <c r="S33" s="275"/>
      <c r="T33" s="275"/>
      <c r="U33" s="275"/>
      <c r="V33" s="275"/>
      <c r="W33" s="275"/>
      <c r="X33" s="275"/>
      <c r="Y33" s="275"/>
      <c r="Z33" s="275"/>
    </row>
    <row r="34" spans="1:26" ht="19" customHeight="1">
      <c r="B34" s="857" t="s">
        <v>423</v>
      </c>
      <c r="C34" s="858"/>
      <c r="D34" s="858"/>
      <c r="E34" s="858"/>
      <c r="F34" s="858"/>
      <c r="G34" s="858"/>
      <c r="H34" s="858"/>
      <c r="I34" s="851" t="s">
        <v>420</v>
      </c>
      <c r="J34" s="856" t="s">
        <v>424</v>
      </c>
      <c r="K34" s="856"/>
      <c r="L34" s="856"/>
      <c r="M34" s="856"/>
      <c r="N34" s="856"/>
      <c r="P34" s="275"/>
      <c r="Q34" s="275"/>
      <c r="R34" s="275"/>
      <c r="S34" s="275"/>
      <c r="T34" s="275"/>
      <c r="U34" s="275"/>
      <c r="V34" s="275"/>
      <c r="W34" s="275"/>
      <c r="X34" s="275"/>
      <c r="Y34" s="275"/>
      <c r="Z34" s="275"/>
    </row>
    <row r="35" spans="1:26" ht="19" customHeight="1">
      <c r="B35" s="858"/>
      <c r="C35" s="858"/>
      <c r="D35" s="858"/>
      <c r="E35" s="858"/>
      <c r="F35" s="858"/>
      <c r="G35" s="858"/>
      <c r="H35" s="858"/>
      <c r="I35" s="851"/>
      <c r="J35" s="856"/>
      <c r="K35" s="856"/>
      <c r="L35" s="856"/>
      <c r="M35" s="856"/>
      <c r="N35" s="856"/>
      <c r="P35" s="275"/>
      <c r="Q35" s="275"/>
      <c r="R35" s="275"/>
      <c r="S35" s="275"/>
      <c r="T35" s="275"/>
      <c r="U35" s="275"/>
      <c r="V35" s="275"/>
      <c r="W35" s="275"/>
      <c r="X35" s="275"/>
      <c r="Y35" s="275"/>
      <c r="Z35" s="275"/>
    </row>
    <row r="36" spans="1:26" ht="19" customHeight="1">
      <c r="A36" s="132"/>
      <c r="B36" s="149" t="s">
        <v>422</v>
      </c>
      <c r="C36" s="860" t="s">
        <v>425</v>
      </c>
      <c r="D36" s="860"/>
      <c r="E36" s="860"/>
      <c r="F36" s="860"/>
      <c r="G36" s="860"/>
      <c r="H36" s="860"/>
      <c r="I36" s="860"/>
      <c r="J36" s="860"/>
      <c r="K36" s="860"/>
      <c r="L36" s="860"/>
      <c r="M36" s="860"/>
      <c r="N36" s="860"/>
      <c r="P36" s="275"/>
      <c r="Q36" s="275"/>
      <c r="R36" s="275"/>
      <c r="S36" s="275"/>
      <c r="T36" s="275"/>
      <c r="U36" s="275"/>
      <c r="V36" s="275"/>
      <c r="W36" s="275"/>
      <c r="X36" s="275"/>
      <c r="Y36" s="275"/>
      <c r="Z36" s="275"/>
    </row>
    <row r="37" spans="1:26" ht="14">
      <c r="B37" s="133"/>
      <c r="C37" s="860"/>
      <c r="D37" s="860"/>
      <c r="E37" s="860"/>
      <c r="F37" s="860"/>
      <c r="G37" s="860"/>
      <c r="H37" s="860"/>
      <c r="I37" s="860"/>
      <c r="J37" s="860"/>
      <c r="K37" s="860"/>
      <c r="L37" s="860"/>
      <c r="M37" s="860"/>
      <c r="N37" s="860"/>
      <c r="P37" s="275"/>
      <c r="Q37" s="275"/>
      <c r="R37" s="275"/>
      <c r="S37" s="275"/>
      <c r="T37" s="275"/>
      <c r="U37" s="275"/>
      <c r="V37" s="275"/>
      <c r="W37" s="275"/>
      <c r="X37" s="275"/>
      <c r="Y37" s="275"/>
      <c r="Z37" s="275"/>
    </row>
    <row r="38" spans="1:26" ht="14">
      <c r="A38" s="845" t="s">
        <v>428</v>
      </c>
      <c r="B38" s="845"/>
      <c r="C38" s="845"/>
      <c r="D38" s="845"/>
      <c r="E38" s="845"/>
      <c r="F38" s="845"/>
      <c r="G38" s="845"/>
      <c r="H38" s="845"/>
      <c r="I38" s="845"/>
      <c r="J38" s="845"/>
      <c r="K38" s="845"/>
      <c r="L38" s="845"/>
      <c r="M38" s="845"/>
      <c r="N38" s="845"/>
      <c r="P38" s="275"/>
      <c r="Q38" s="275"/>
      <c r="R38" s="275"/>
      <c r="S38" s="275"/>
      <c r="T38" s="275"/>
      <c r="U38" s="275"/>
      <c r="V38" s="275"/>
      <c r="W38" s="275"/>
      <c r="X38" s="275"/>
      <c r="Y38" s="275"/>
      <c r="Z38" s="275"/>
    </row>
    <row r="39" spans="1:26" ht="15" customHeight="1">
      <c r="B39" s="857" t="s">
        <v>429</v>
      </c>
      <c r="C39" s="857"/>
      <c r="D39" s="857"/>
      <c r="E39" s="857"/>
      <c r="F39" s="857"/>
      <c r="G39" s="857"/>
      <c r="H39" s="857"/>
      <c r="I39" s="854" t="s">
        <v>420</v>
      </c>
      <c r="J39" s="856" t="s">
        <v>430</v>
      </c>
      <c r="K39" s="856"/>
      <c r="L39" s="856"/>
      <c r="M39" s="856"/>
      <c r="N39" s="856"/>
      <c r="P39" s="275"/>
      <c r="Q39" s="275"/>
      <c r="R39" s="275"/>
      <c r="S39" s="275"/>
      <c r="T39" s="275"/>
      <c r="U39" s="275"/>
      <c r="V39" s="275"/>
      <c r="W39" s="275"/>
      <c r="X39" s="275"/>
      <c r="Y39" s="275"/>
      <c r="Z39" s="275"/>
    </row>
    <row r="40" spans="1:26" ht="15" customHeight="1">
      <c r="B40" s="857"/>
      <c r="C40" s="857"/>
      <c r="D40" s="857"/>
      <c r="E40" s="857"/>
      <c r="F40" s="857"/>
      <c r="G40" s="857"/>
      <c r="H40" s="857"/>
      <c r="I40" s="854"/>
      <c r="J40" s="856"/>
      <c r="K40" s="856"/>
      <c r="L40" s="856"/>
      <c r="M40" s="856"/>
      <c r="N40" s="856"/>
      <c r="P40" s="275"/>
      <c r="Q40" s="275"/>
      <c r="R40" s="275"/>
      <c r="S40" s="275"/>
      <c r="T40" s="275"/>
      <c r="U40" s="275"/>
      <c r="V40" s="275"/>
      <c r="W40" s="275"/>
      <c r="X40" s="275"/>
      <c r="Y40" s="275"/>
      <c r="Z40" s="275"/>
    </row>
    <row r="41" spans="1:26" ht="14">
      <c r="A41" s="132"/>
      <c r="B41" s="857"/>
      <c r="C41" s="857"/>
      <c r="D41" s="857"/>
      <c r="E41" s="857"/>
      <c r="F41" s="857"/>
      <c r="G41" s="857"/>
      <c r="H41" s="857"/>
      <c r="I41" s="854"/>
      <c r="J41" s="856"/>
      <c r="K41" s="856"/>
      <c r="L41" s="856"/>
      <c r="M41" s="856"/>
      <c r="N41" s="856"/>
      <c r="P41" s="275"/>
      <c r="Q41" s="275"/>
      <c r="R41" s="275"/>
      <c r="S41" s="275"/>
      <c r="T41" s="275"/>
      <c r="U41" s="275"/>
      <c r="V41" s="275"/>
      <c r="W41" s="275"/>
      <c r="X41" s="275"/>
      <c r="Y41" s="275"/>
      <c r="Z41" s="275"/>
    </row>
    <row r="42" spans="1:26" ht="14">
      <c r="B42" s="133"/>
      <c r="C42" s="133"/>
      <c r="D42" s="133"/>
      <c r="E42" s="133"/>
      <c r="F42" s="133"/>
      <c r="G42" s="133"/>
      <c r="P42" s="275"/>
      <c r="Q42" s="275"/>
      <c r="R42" s="275"/>
      <c r="S42" s="275"/>
      <c r="T42" s="275"/>
      <c r="U42" s="275"/>
      <c r="V42" s="275"/>
      <c r="W42" s="275"/>
      <c r="X42" s="275"/>
      <c r="Y42" s="275"/>
      <c r="Z42" s="275"/>
    </row>
    <row r="43" spans="1:26" ht="14">
      <c r="B43" s="133"/>
      <c r="C43" s="133"/>
      <c r="D43" s="133"/>
      <c r="E43" s="133"/>
      <c r="F43" s="133"/>
      <c r="G43" s="133"/>
      <c r="P43" s="275"/>
      <c r="Q43" s="275"/>
      <c r="R43" s="275"/>
      <c r="S43" s="275"/>
      <c r="T43" s="275"/>
      <c r="U43" s="275"/>
      <c r="V43" s="275"/>
      <c r="W43" s="275"/>
      <c r="X43" s="275"/>
      <c r="Y43" s="275"/>
      <c r="Z43" s="275"/>
    </row>
    <row r="44" spans="1:26" ht="19" customHeight="1">
      <c r="A44" s="129" t="s">
        <v>381</v>
      </c>
      <c r="B44" s="142" t="s">
        <v>204</v>
      </c>
      <c r="C44" s="133" t="s">
        <v>182</v>
      </c>
      <c r="D44" s="152" t="s">
        <v>431</v>
      </c>
      <c r="E44" s="863" t="s">
        <v>432</v>
      </c>
      <c r="F44" s="863"/>
      <c r="G44" s="863"/>
      <c r="H44" s="863"/>
      <c r="I44" s="863"/>
      <c r="J44" s="863"/>
      <c r="K44" s="863"/>
      <c r="L44" s="863"/>
      <c r="M44" s="863"/>
      <c r="N44" s="863"/>
      <c r="P44" s="275"/>
      <c r="Q44" s="275"/>
      <c r="R44" s="275"/>
      <c r="S44" s="275"/>
      <c r="T44" s="275"/>
      <c r="U44" s="275"/>
      <c r="V44" s="275"/>
      <c r="W44" s="275"/>
      <c r="X44" s="275"/>
      <c r="Y44" s="275"/>
      <c r="Z44" s="275"/>
    </row>
    <row r="45" spans="1:26" ht="19" customHeight="1">
      <c r="A45" s="132"/>
      <c r="B45" s="132"/>
      <c r="C45" s="132"/>
      <c r="D45" s="153"/>
      <c r="E45" s="863"/>
      <c r="F45" s="863"/>
      <c r="G45" s="863"/>
      <c r="H45" s="863"/>
      <c r="I45" s="863"/>
      <c r="J45" s="863"/>
      <c r="K45" s="863"/>
      <c r="L45" s="863"/>
      <c r="M45" s="863"/>
      <c r="N45" s="863"/>
      <c r="P45" s="275"/>
      <c r="Q45" s="275"/>
      <c r="R45" s="275"/>
      <c r="S45" s="275"/>
      <c r="T45" s="275"/>
      <c r="U45" s="275"/>
      <c r="V45" s="275"/>
      <c r="W45" s="275"/>
      <c r="X45" s="275"/>
      <c r="Y45" s="275"/>
      <c r="Z45" s="275"/>
    </row>
    <row r="46" spans="1:26" ht="14">
      <c r="B46" s="133"/>
      <c r="C46" s="133"/>
      <c r="D46" s="152"/>
      <c r="E46" s="863"/>
      <c r="F46" s="863"/>
      <c r="G46" s="863"/>
      <c r="H46" s="863"/>
      <c r="I46" s="863"/>
      <c r="J46" s="863"/>
      <c r="K46" s="863"/>
      <c r="L46" s="863"/>
      <c r="M46" s="863"/>
      <c r="N46" s="863"/>
      <c r="P46" s="275"/>
      <c r="Q46" s="275"/>
      <c r="R46" s="275"/>
      <c r="S46" s="275"/>
      <c r="T46" s="275"/>
      <c r="U46" s="275"/>
      <c r="V46" s="275"/>
      <c r="W46" s="275"/>
      <c r="X46" s="275"/>
      <c r="Y46" s="275"/>
      <c r="Z46" s="275"/>
    </row>
    <row r="47" spans="1:26" ht="14">
      <c r="B47" s="133"/>
      <c r="C47" s="133"/>
      <c r="D47" s="152"/>
      <c r="E47" s="155"/>
      <c r="F47" s="155"/>
      <c r="G47" s="155"/>
      <c r="H47" s="155"/>
      <c r="I47" s="155"/>
      <c r="J47" s="155"/>
      <c r="K47" s="155"/>
      <c r="L47" s="155"/>
      <c r="M47" s="155"/>
      <c r="N47" s="155"/>
      <c r="P47" s="275"/>
      <c r="Q47" s="275"/>
      <c r="R47" s="275"/>
      <c r="S47" s="275"/>
      <c r="T47" s="275"/>
      <c r="U47" s="275"/>
      <c r="V47" s="275"/>
      <c r="W47" s="275"/>
      <c r="X47" s="275"/>
      <c r="Y47" s="275"/>
      <c r="Z47" s="275"/>
    </row>
    <row r="48" spans="1:26" ht="19" customHeight="1">
      <c r="B48" s="133"/>
      <c r="C48" s="133"/>
      <c r="D48" s="152" t="s">
        <v>433</v>
      </c>
      <c r="E48" s="863" t="s">
        <v>434</v>
      </c>
      <c r="F48" s="863"/>
      <c r="G48" s="863"/>
      <c r="H48" s="863"/>
      <c r="I48" s="863"/>
      <c r="J48" s="863"/>
      <c r="K48" s="863"/>
      <c r="L48" s="863"/>
      <c r="M48" s="863"/>
      <c r="N48" s="863"/>
      <c r="P48" s="275"/>
      <c r="Q48" s="275"/>
      <c r="R48" s="275"/>
      <c r="S48" s="275"/>
      <c r="T48" s="275"/>
      <c r="U48" s="275"/>
      <c r="V48" s="275"/>
      <c r="W48" s="275"/>
      <c r="X48" s="275"/>
      <c r="Y48" s="275"/>
      <c r="Z48" s="275"/>
    </row>
    <row r="49" spans="1:26" ht="19" customHeight="1">
      <c r="A49" s="132"/>
      <c r="B49" s="132"/>
      <c r="C49" s="132"/>
      <c r="D49" s="153"/>
      <c r="E49" s="863"/>
      <c r="F49" s="863"/>
      <c r="G49" s="863"/>
      <c r="H49" s="863"/>
      <c r="I49" s="863"/>
      <c r="J49" s="863"/>
      <c r="K49" s="863"/>
      <c r="L49" s="863"/>
      <c r="M49" s="863"/>
      <c r="N49" s="863"/>
      <c r="P49" s="275"/>
      <c r="Q49" s="275"/>
      <c r="R49" s="275"/>
      <c r="S49" s="275"/>
      <c r="T49" s="275"/>
      <c r="U49" s="275"/>
      <c r="V49" s="275"/>
      <c r="W49" s="275"/>
      <c r="X49" s="275"/>
      <c r="Y49" s="275"/>
      <c r="Z49" s="275"/>
    </row>
    <row r="50" spans="1:26" ht="14">
      <c r="A50" s="132"/>
      <c r="B50" s="132"/>
      <c r="C50" s="132"/>
      <c r="D50" s="153"/>
      <c r="E50" s="155"/>
      <c r="F50" s="155"/>
      <c r="G50" s="155"/>
      <c r="H50" s="155"/>
      <c r="I50" s="155"/>
      <c r="J50" s="155"/>
      <c r="K50" s="155"/>
      <c r="L50" s="155"/>
      <c r="M50" s="155"/>
      <c r="N50" s="155"/>
      <c r="P50" s="275"/>
      <c r="Q50" s="275"/>
      <c r="R50" s="275"/>
      <c r="S50" s="275"/>
      <c r="T50" s="275"/>
      <c r="U50" s="275"/>
      <c r="V50" s="275"/>
      <c r="W50" s="275"/>
      <c r="X50" s="275"/>
      <c r="Y50" s="275"/>
      <c r="Z50" s="275"/>
    </row>
    <row r="51" spans="1:26" ht="19" customHeight="1">
      <c r="A51" s="132"/>
      <c r="B51" s="132"/>
      <c r="C51" s="132"/>
      <c r="D51" s="153" t="s">
        <v>435</v>
      </c>
      <c r="E51" s="862" t="s">
        <v>436</v>
      </c>
      <c r="F51" s="862"/>
      <c r="G51" s="862"/>
      <c r="H51" s="862"/>
      <c r="I51" s="862"/>
      <c r="J51" s="862"/>
      <c r="K51" s="862"/>
      <c r="L51" s="862"/>
      <c r="M51" s="862"/>
      <c r="N51" s="862"/>
      <c r="P51" s="275"/>
      <c r="Q51" s="275"/>
      <c r="R51" s="275"/>
      <c r="S51" s="275"/>
      <c r="T51" s="275"/>
      <c r="U51" s="275"/>
      <c r="V51" s="275"/>
      <c r="W51" s="275"/>
      <c r="X51" s="275"/>
      <c r="Y51" s="275"/>
      <c r="Z51" s="275"/>
    </row>
    <row r="52" spans="1:26" ht="19" customHeight="1">
      <c r="A52" s="132"/>
      <c r="B52" s="132"/>
      <c r="C52" s="132"/>
      <c r="D52" s="153"/>
      <c r="E52" s="862"/>
      <c r="F52" s="862"/>
      <c r="G52" s="862"/>
      <c r="H52" s="862"/>
      <c r="I52" s="862"/>
      <c r="J52" s="862"/>
      <c r="K52" s="862"/>
      <c r="L52" s="862"/>
      <c r="M52" s="862"/>
      <c r="N52" s="862"/>
      <c r="P52" s="275"/>
      <c r="Q52" s="275"/>
      <c r="R52" s="275"/>
      <c r="S52" s="275"/>
      <c r="T52" s="275"/>
      <c r="U52" s="275"/>
      <c r="V52" s="275"/>
      <c r="W52" s="275"/>
      <c r="X52" s="275"/>
      <c r="Y52" s="275"/>
      <c r="Z52" s="275"/>
    </row>
    <row r="53" spans="1:26" ht="19" customHeight="1">
      <c r="A53" s="132"/>
      <c r="B53" s="132"/>
      <c r="C53" s="132"/>
      <c r="D53" s="153"/>
      <c r="E53" s="862"/>
      <c r="F53" s="862"/>
      <c r="G53" s="862"/>
      <c r="H53" s="862"/>
      <c r="I53" s="862"/>
      <c r="J53" s="862"/>
      <c r="K53" s="862"/>
      <c r="L53" s="862"/>
      <c r="M53" s="862"/>
      <c r="N53" s="862"/>
      <c r="P53" s="275"/>
      <c r="Q53" s="275"/>
      <c r="R53" s="275"/>
      <c r="S53" s="275"/>
      <c r="T53" s="275"/>
      <c r="U53" s="275"/>
      <c r="V53" s="275"/>
      <c r="W53" s="275"/>
      <c r="X53" s="275"/>
      <c r="Y53" s="275"/>
      <c r="Z53" s="275"/>
    </row>
    <row r="54" spans="1:26" ht="19" customHeight="1">
      <c r="A54" s="132"/>
      <c r="B54" s="132"/>
      <c r="C54" s="132"/>
      <c r="D54" s="153"/>
      <c r="E54" s="862"/>
      <c r="F54" s="862"/>
      <c r="G54" s="862"/>
      <c r="H54" s="862"/>
      <c r="I54" s="862"/>
      <c r="J54" s="862"/>
      <c r="K54" s="862"/>
      <c r="L54" s="862"/>
      <c r="M54" s="862"/>
      <c r="N54" s="862"/>
      <c r="P54" s="275"/>
      <c r="Q54" s="275"/>
      <c r="R54" s="275"/>
      <c r="S54" s="275"/>
      <c r="T54" s="275"/>
      <c r="U54" s="275"/>
      <c r="V54" s="275"/>
      <c r="W54" s="275"/>
      <c r="X54" s="275"/>
      <c r="Y54" s="275"/>
      <c r="Z54" s="275"/>
    </row>
    <row r="55" spans="1:26" ht="19" customHeight="1">
      <c r="A55" s="132"/>
      <c r="B55" s="132"/>
      <c r="C55" s="132"/>
      <c r="D55" s="153"/>
      <c r="E55" s="862"/>
      <c r="F55" s="862"/>
      <c r="G55" s="862"/>
      <c r="H55" s="862"/>
      <c r="I55" s="862"/>
      <c r="J55" s="862"/>
      <c r="K55" s="862"/>
      <c r="L55" s="862"/>
      <c r="M55" s="862"/>
      <c r="N55" s="862"/>
      <c r="P55" s="275"/>
      <c r="Q55" s="275"/>
      <c r="R55" s="275"/>
      <c r="S55" s="275"/>
      <c r="T55" s="275"/>
      <c r="U55" s="275"/>
      <c r="V55" s="275"/>
      <c r="W55" s="275"/>
      <c r="X55" s="275"/>
      <c r="Y55" s="275"/>
      <c r="Z55" s="275"/>
    </row>
    <row r="56" spans="1:26" ht="14">
      <c r="A56" s="132"/>
      <c r="B56" s="132"/>
      <c r="C56" s="132"/>
      <c r="D56" s="153"/>
      <c r="E56" s="154"/>
      <c r="F56" s="154"/>
      <c r="G56" s="154"/>
      <c r="H56" s="154"/>
      <c r="I56" s="154"/>
      <c r="J56" s="154"/>
      <c r="K56" s="154"/>
      <c r="L56" s="154"/>
      <c r="M56" s="154"/>
      <c r="N56" s="154"/>
      <c r="P56" s="275"/>
      <c r="Q56" s="275"/>
      <c r="R56" s="275"/>
      <c r="S56" s="275"/>
      <c r="T56" s="275"/>
      <c r="U56" s="275"/>
      <c r="V56" s="275"/>
      <c r="W56" s="275"/>
      <c r="X56" s="275"/>
      <c r="Y56" s="275"/>
      <c r="Z56" s="275"/>
    </row>
    <row r="57" spans="1:26" ht="19" customHeight="1">
      <c r="A57" s="132"/>
      <c r="B57" s="132"/>
      <c r="C57" s="132"/>
      <c r="D57" s="153" t="s">
        <v>437</v>
      </c>
      <c r="E57" s="862" t="s">
        <v>438</v>
      </c>
      <c r="F57" s="862"/>
      <c r="G57" s="862"/>
      <c r="H57" s="862"/>
      <c r="I57" s="862"/>
      <c r="J57" s="862"/>
      <c r="K57" s="862"/>
      <c r="L57" s="862"/>
      <c r="M57" s="862"/>
      <c r="N57" s="862"/>
      <c r="P57" s="275"/>
      <c r="Q57" s="275"/>
      <c r="R57" s="275"/>
      <c r="S57" s="275"/>
      <c r="T57" s="275"/>
      <c r="U57" s="275"/>
      <c r="V57" s="275"/>
      <c r="W57" s="275"/>
      <c r="X57" s="275"/>
      <c r="Y57" s="275"/>
      <c r="Z57" s="275"/>
    </row>
    <row r="58" spans="1:26" ht="19" customHeight="1">
      <c r="A58" s="132"/>
      <c r="B58" s="132"/>
      <c r="C58" s="132"/>
      <c r="D58" s="153"/>
      <c r="E58" s="862"/>
      <c r="F58" s="862"/>
      <c r="G58" s="862"/>
      <c r="H58" s="862"/>
      <c r="I58" s="862"/>
      <c r="J58" s="862"/>
      <c r="K58" s="862"/>
      <c r="L58" s="862"/>
      <c r="M58" s="862"/>
      <c r="N58" s="862"/>
      <c r="P58" s="275"/>
      <c r="Q58" s="275"/>
      <c r="R58" s="275"/>
      <c r="S58" s="275"/>
      <c r="T58" s="275"/>
      <c r="U58" s="275"/>
      <c r="V58" s="275"/>
      <c r="W58" s="275"/>
      <c r="X58" s="275"/>
      <c r="Y58" s="275"/>
      <c r="Z58" s="275"/>
    </row>
    <row r="59" spans="1:26" ht="19" customHeight="1">
      <c r="A59" s="132"/>
      <c r="B59" s="132"/>
      <c r="C59" s="132"/>
      <c r="D59" s="153"/>
      <c r="E59" s="862"/>
      <c r="F59" s="862"/>
      <c r="G59" s="862"/>
      <c r="H59" s="862"/>
      <c r="I59" s="862"/>
      <c r="J59" s="862"/>
      <c r="K59" s="862"/>
      <c r="L59" s="862"/>
      <c r="M59" s="862"/>
      <c r="N59" s="862"/>
      <c r="P59" s="275"/>
      <c r="Q59" s="275"/>
      <c r="R59" s="275"/>
      <c r="S59" s="275"/>
      <c r="T59" s="275"/>
      <c r="U59" s="275"/>
      <c r="V59" s="275"/>
      <c r="W59" s="275"/>
      <c r="X59" s="275"/>
      <c r="Y59" s="275"/>
      <c r="Z59" s="275"/>
    </row>
    <row r="60" spans="1:26" ht="19" customHeight="1">
      <c r="A60" s="132"/>
      <c r="B60" s="132"/>
      <c r="C60" s="132"/>
      <c r="D60" s="153"/>
      <c r="E60" s="862"/>
      <c r="F60" s="862"/>
      <c r="G60" s="862"/>
      <c r="H60" s="862"/>
      <c r="I60" s="862"/>
      <c r="J60" s="862"/>
      <c r="K60" s="862"/>
      <c r="L60" s="862"/>
      <c r="M60" s="862"/>
      <c r="N60" s="862"/>
      <c r="P60" s="275"/>
      <c r="Q60" s="275"/>
      <c r="R60" s="275"/>
      <c r="S60" s="275"/>
      <c r="T60" s="275"/>
      <c r="U60" s="275"/>
      <c r="V60" s="275"/>
      <c r="W60" s="275"/>
      <c r="X60" s="275"/>
      <c r="Y60" s="275"/>
      <c r="Z60" s="275"/>
    </row>
    <row r="61" spans="1:26" ht="14">
      <c r="A61" s="132"/>
      <c r="B61" s="132"/>
      <c r="C61" s="132"/>
      <c r="D61" s="153"/>
      <c r="E61" s="154"/>
      <c r="F61" s="154"/>
      <c r="G61" s="154"/>
      <c r="H61" s="154"/>
      <c r="I61" s="154"/>
      <c r="J61" s="154"/>
      <c r="K61" s="154"/>
      <c r="L61" s="154"/>
      <c r="M61" s="154"/>
      <c r="N61" s="154"/>
      <c r="P61" s="275"/>
      <c r="Q61" s="275"/>
      <c r="R61" s="275"/>
      <c r="S61" s="275"/>
      <c r="T61" s="275"/>
      <c r="U61" s="275"/>
      <c r="V61" s="275"/>
      <c r="W61" s="275"/>
      <c r="X61" s="275"/>
      <c r="Y61" s="275"/>
      <c r="Z61" s="275"/>
    </row>
    <row r="62" spans="1:26" ht="19" customHeight="1">
      <c r="A62" s="132"/>
      <c r="B62" s="132"/>
      <c r="C62" s="132"/>
      <c r="D62" s="153" t="s">
        <v>439</v>
      </c>
      <c r="E62" s="862" t="s">
        <v>440</v>
      </c>
      <c r="F62" s="862"/>
      <c r="G62" s="862"/>
      <c r="H62" s="862"/>
      <c r="I62" s="862"/>
      <c r="J62" s="862"/>
      <c r="K62" s="862"/>
      <c r="L62" s="862"/>
      <c r="M62" s="862"/>
      <c r="N62" s="862"/>
      <c r="P62" s="275"/>
      <c r="Q62" s="275"/>
      <c r="R62" s="275"/>
      <c r="S62" s="275"/>
      <c r="T62" s="275"/>
      <c r="U62" s="275"/>
      <c r="V62" s="275"/>
      <c r="W62" s="275"/>
      <c r="X62" s="275"/>
      <c r="Y62" s="275"/>
      <c r="Z62" s="275"/>
    </row>
    <row r="63" spans="1:26" ht="19" customHeight="1">
      <c r="A63" s="132"/>
      <c r="B63" s="132"/>
      <c r="C63" s="132"/>
      <c r="D63" s="153"/>
      <c r="E63" s="862"/>
      <c r="F63" s="862"/>
      <c r="G63" s="862"/>
      <c r="H63" s="862"/>
      <c r="I63" s="862"/>
      <c r="J63" s="862"/>
      <c r="K63" s="862"/>
      <c r="L63" s="862"/>
      <c r="M63" s="862"/>
      <c r="N63" s="862"/>
      <c r="P63" s="275"/>
      <c r="Q63" s="275"/>
      <c r="R63" s="275"/>
      <c r="S63" s="275"/>
      <c r="T63" s="275"/>
      <c r="U63" s="275"/>
      <c r="V63" s="275"/>
      <c r="W63" s="275"/>
      <c r="X63" s="275"/>
      <c r="Y63" s="275"/>
      <c r="Z63" s="275"/>
    </row>
    <row r="64" spans="1:26" ht="19" customHeight="1">
      <c r="A64" s="132"/>
      <c r="B64" s="132"/>
      <c r="C64" s="132"/>
      <c r="D64" s="153"/>
      <c r="E64" s="862"/>
      <c r="F64" s="862"/>
      <c r="G64" s="862"/>
      <c r="H64" s="862"/>
      <c r="I64" s="862"/>
      <c r="J64" s="862"/>
      <c r="K64" s="862"/>
      <c r="L64" s="862"/>
      <c r="M64" s="862"/>
      <c r="N64" s="862"/>
      <c r="P64" s="275"/>
      <c r="Q64" s="275"/>
      <c r="R64" s="275"/>
      <c r="S64" s="275"/>
      <c r="T64" s="275"/>
      <c r="U64" s="275"/>
      <c r="V64" s="275"/>
      <c r="W64" s="275"/>
      <c r="X64" s="275"/>
      <c r="Y64" s="275"/>
      <c r="Z64" s="275"/>
    </row>
    <row r="65" spans="1:43" ht="14">
      <c r="A65" s="132"/>
      <c r="B65" s="132"/>
      <c r="C65" s="132"/>
      <c r="D65" s="153"/>
      <c r="E65" s="132"/>
      <c r="F65" s="132"/>
      <c r="G65" s="132"/>
      <c r="H65" s="132"/>
      <c r="I65" s="132"/>
      <c r="J65" s="132"/>
      <c r="K65" s="132"/>
      <c r="L65" s="132"/>
      <c r="M65" s="132"/>
      <c r="N65" s="132"/>
      <c r="P65" s="275"/>
      <c r="Q65" s="275"/>
      <c r="R65" s="275"/>
      <c r="S65" s="275"/>
      <c r="T65" s="275"/>
      <c r="U65" s="275"/>
      <c r="V65" s="275"/>
      <c r="W65" s="275"/>
      <c r="X65" s="275"/>
      <c r="Y65" s="275"/>
      <c r="Z65" s="275"/>
    </row>
    <row r="66" spans="1:43" ht="14">
      <c r="A66" s="132"/>
      <c r="B66" s="132"/>
      <c r="C66" s="132"/>
      <c r="D66" s="153"/>
      <c r="E66" s="132"/>
      <c r="F66" s="132"/>
      <c r="G66" s="132"/>
      <c r="H66" s="132"/>
      <c r="I66" s="132"/>
      <c r="J66" s="132"/>
      <c r="K66" s="132"/>
      <c r="L66" s="132"/>
      <c r="M66" s="132"/>
      <c r="N66" s="132"/>
      <c r="P66" s="275"/>
      <c r="Q66" s="275"/>
      <c r="R66" s="275"/>
      <c r="S66" s="275"/>
      <c r="T66" s="275"/>
      <c r="U66" s="275"/>
      <c r="V66" s="275"/>
      <c r="W66" s="275"/>
      <c r="X66" s="275"/>
      <c r="Y66" s="275"/>
      <c r="Z66" s="275"/>
    </row>
    <row r="67" spans="1:43" ht="14">
      <c r="A67" s="132"/>
      <c r="B67" s="132"/>
      <c r="C67" s="132"/>
      <c r="D67" s="153"/>
      <c r="E67" s="132"/>
      <c r="F67" s="132"/>
      <c r="G67" s="132"/>
      <c r="H67" s="132"/>
      <c r="I67" s="132"/>
      <c r="J67" s="132"/>
      <c r="K67" s="132"/>
      <c r="L67" s="132"/>
      <c r="M67" s="132"/>
      <c r="N67" s="132"/>
      <c r="P67" s="275"/>
      <c r="Q67" s="275"/>
      <c r="R67" s="275"/>
      <c r="S67" s="275"/>
      <c r="T67" s="275"/>
      <c r="U67" s="275"/>
      <c r="V67" s="275"/>
      <c r="W67" s="275"/>
      <c r="X67" s="275"/>
      <c r="Y67" s="275"/>
      <c r="Z67" s="275"/>
    </row>
    <row r="68" spans="1:43" ht="14">
      <c r="A68" s="132"/>
      <c r="B68" s="132"/>
      <c r="C68" s="132"/>
      <c r="D68" s="153"/>
      <c r="E68" s="132"/>
      <c r="F68" s="132"/>
      <c r="G68" s="132"/>
      <c r="H68" s="132"/>
      <c r="I68" s="132"/>
      <c r="J68" s="132"/>
      <c r="K68" s="132"/>
      <c r="L68" s="132"/>
      <c r="M68" s="132"/>
      <c r="N68" s="132"/>
      <c r="P68" s="275"/>
      <c r="Q68" s="275"/>
      <c r="R68" s="275"/>
      <c r="S68" s="275"/>
      <c r="T68" s="275"/>
      <c r="U68" s="275"/>
      <c r="V68" s="275"/>
      <c r="W68" s="275"/>
      <c r="X68" s="275"/>
      <c r="Y68" s="275"/>
      <c r="Z68" s="275"/>
    </row>
    <row r="69" spans="1:43" ht="14">
      <c r="A69" s="132"/>
      <c r="B69" s="132"/>
      <c r="C69" s="132"/>
      <c r="D69" s="153"/>
      <c r="E69" s="132"/>
      <c r="F69" s="132"/>
      <c r="G69" s="132"/>
      <c r="H69" s="132"/>
      <c r="I69" s="132"/>
      <c r="J69" s="132"/>
      <c r="K69" s="132"/>
      <c r="L69" s="132"/>
      <c r="M69" s="132"/>
      <c r="N69" s="132"/>
      <c r="P69" s="275"/>
      <c r="Q69" s="275"/>
      <c r="R69" s="275"/>
      <c r="S69" s="275"/>
      <c r="T69" s="275"/>
      <c r="U69" s="275"/>
      <c r="V69" s="275"/>
      <c r="W69" s="275"/>
      <c r="X69" s="275"/>
      <c r="Y69" s="275"/>
      <c r="Z69" s="275"/>
    </row>
    <row r="70" spans="1:43" ht="14">
      <c r="A70" s="132"/>
      <c r="B70" s="132"/>
      <c r="C70" s="132"/>
      <c r="D70" s="153"/>
      <c r="E70" s="132"/>
      <c r="F70" s="132"/>
      <c r="G70" s="132"/>
      <c r="H70" s="132"/>
      <c r="I70" s="132"/>
      <c r="J70" s="132"/>
      <c r="K70" s="132"/>
      <c r="L70" s="132"/>
      <c r="M70" s="132"/>
      <c r="N70" s="132"/>
      <c r="P70" s="275"/>
      <c r="Q70" s="275"/>
      <c r="R70" s="275"/>
      <c r="S70" s="275"/>
      <c r="T70" s="275"/>
      <c r="U70" s="275"/>
      <c r="V70" s="275"/>
      <c r="W70" s="275"/>
      <c r="X70" s="275"/>
      <c r="Y70" s="275"/>
      <c r="Z70" s="275"/>
    </row>
    <row r="71" spans="1:43" ht="14">
      <c r="A71" s="132"/>
      <c r="B71" s="132"/>
      <c r="C71" s="132"/>
      <c r="D71" s="153"/>
      <c r="E71" s="132"/>
      <c r="F71" s="132"/>
      <c r="G71" s="132"/>
      <c r="H71" s="132"/>
      <c r="I71" s="132"/>
      <c r="J71" s="132"/>
      <c r="K71" s="132"/>
      <c r="L71" s="132"/>
      <c r="M71" s="132"/>
      <c r="N71" s="132"/>
      <c r="P71" s="275"/>
      <c r="Q71" s="275"/>
      <c r="R71" s="275"/>
      <c r="S71" s="275"/>
      <c r="T71" s="275"/>
      <c r="U71" s="275"/>
      <c r="V71" s="275"/>
      <c r="W71" s="275"/>
      <c r="X71" s="275"/>
      <c r="Y71" s="275"/>
      <c r="Z71" s="275"/>
    </row>
    <row r="72" spans="1:43" ht="14">
      <c r="B72" s="133"/>
      <c r="C72" s="133"/>
      <c r="D72" s="152"/>
      <c r="E72" s="133"/>
      <c r="F72" s="133"/>
      <c r="G72" s="133"/>
      <c r="P72" s="275"/>
      <c r="Q72" s="275"/>
      <c r="R72" s="275"/>
      <c r="S72" s="275"/>
      <c r="T72" s="275"/>
      <c r="U72" s="275"/>
      <c r="V72" s="275"/>
      <c r="W72" s="275"/>
      <c r="X72" s="275"/>
      <c r="Y72" s="275"/>
      <c r="Z72" s="275"/>
    </row>
    <row r="73" spans="1:43" ht="14">
      <c r="B73" s="133"/>
      <c r="C73" s="133"/>
      <c r="D73" s="133"/>
      <c r="E73" s="133"/>
      <c r="F73" s="133"/>
      <c r="G73" s="133"/>
      <c r="P73" s="275"/>
      <c r="Q73" s="275"/>
      <c r="R73" s="275"/>
      <c r="S73" s="275"/>
      <c r="T73" s="275"/>
      <c r="U73" s="275"/>
      <c r="V73" s="275"/>
      <c r="W73" s="275"/>
      <c r="X73" s="275"/>
      <c r="Y73" s="275"/>
      <c r="Z73" s="275"/>
    </row>
    <row r="74" spans="1:43" ht="14">
      <c r="B74" s="133"/>
      <c r="C74" s="133"/>
      <c r="D74" s="133"/>
      <c r="E74" s="133"/>
      <c r="F74" s="133"/>
      <c r="G74" s="133"/>
      <c r="P74" s="275"/>
      <c r="Q74" s="275"/>
      <c r="R74" s="275"/>
      <c r="S74" s="275"/>
      <c r="T74" s="275"/>
      <c r="U74" s="275"/>
      <c r="V74" s="275"/>
      <c r="W74" s="275"/>
      <c r="X74" s="275"/>
      <c r="Y74" s="275"/>
      <c r="Z74" s="275"/>
    </row>
    <row r="75" spans="1:43" ht="14">
      <c r="I75" s="114"/>
      <c r="J75" s="114"/>
      <c r="K75" s="114"/>
      <c r="L75" s="114"/>
      <c r="M75" s="114"/>
      <c r="N75" s="114"/>
      <c r="O75" s="114"/>
      <c r="P75" s="276"/>
      <c r="Q75" s="276"/>
      <c r="R75" s="276"/>
      <c r="S75" s="276"/>
      <c r="T75" s="275"/>
      <c r="U75" s="275"/>
      <c r="V75" s="275"/>
      <c r="W75" s="277"/>
      <c r="X75" s="277"/>
      <c r="Y75" s="277"/>
      <c r="Z75" s="277"/>
      <c r="AA75" s="134"/>
      <c r="AB75" s="134"/>
      <c r="AC75" s="134"/>
      <c r="AD75" s="134"/>
      <c r="AE75" s="134"/>
      <c r="AF75" s="134"/>
      <c r="AG75" s="134"/>
      <c r="AH75" s="134"/>
      <c r="AI75" s="134"/>
      <c r="AJ75" s="134"/>
      <c r="AK75" s="134"/>
      <c r="AL75" s="134"/>
      <c r="AM75" s="134"/>
      <c r="AN75" s="134"/>
      <c r="AO75" s="134"/>
      <c r="AP75" s="134"/>
      <c r="AQ75" s="134"/>
    </row>
    <row r="76" spans="1:43" ht="19" customHeight="1">
      <c r="A76" s="135" t="s">
        <v>210</v>
      </c>
      <c r="B76" s="136"/>
      <c r="C76" s="136"/>
      <c r="D76" s="136"/>
      <c r="E76" s="136"/>
      <c r="F76" s="136"/>
      <c r="G76" s="136"/>
      <c r="H76" s="136"/>
      <c r="I76" s="137"/>
      <c r="J76" s="137"/>
      <c r="K76" s="137"/>
      <c r="L76" s="137"/>
      <c r="M76" s="137"/>
      <c r="N76" s="138"/>
      <c r="O76" s="114"/>
      <c r="P76" s="276"/>
      <c r="Q76" s="276"/>
      <c r="R76" s="276"/>
      <c r="S76" s="276"/>
      <c r="T76" s="275"/>
      <c r="U76" s="275"/>
      <c r="V76" s="275"/>
      <c r="W76" s="277"/>
      <c r="X76" s="277"/>
      <c r="Y76" s="277"/>
      <c r="Z76" s="277"/>
      <c r="AA76" s="134"/>
      <c r="AB76" s="134"/>
      <c r="AC76" s="134"/>
      <c r="AD76" s="134"/>
      <c r="AE76" s="134"/>
      <c r="AF76" s="134"/>
      <c r="AG76" s="134"/>
      <c r="AH76" s="134"/>
      <c r="AI76" s="134"/>
      <c r="AJ76" s="134"/>
      <c r="AK76" s="134"/>
      <c r="AL76" s="134"/>
      <c r="AM76" s="134"/>
      <c r="AN76" s="134"/>
      <c r="AO76" s="134"/>
      <c r="AP76" s="134"/>
      <c r="AQ76" s="134"/>
    </row>
    <row r="77" spans="1:43" ht="19" customHeight="1">
      <c r="A77" s="139" t="s">
        <v>212</v>
      </c>
      <c r="B77" s="859" t="s">
        <v>20</v>
      </c>
      <c r="C77" s="859"/>
      <c r="D77" s="859"/>
      <c r="E77" s="859"/>
      <c r="F77" s="859"/>
      <c r="G77" s="143"/>
      <c r="H77" s="844" t="str">
        <f>入力シート!C11&amp;""</f>
        <v/>
      </c>
      <c r="I77" s="844"/>
      <c r="J77" s="844"/>
      <c r="L77" s="146" t="s">
        <v>214</v>
      </c>
      <c r="M77" s="144"/>
      <c r="N77" s="259" t="str">
        <f>入力シート!C12&amp;""</f>
        <v/>
      </c>
      <c r="O77" s="114"/>
      <c r="P77" s="276"/>
      <c r="Q77" s="276"/>
      <c r="R77" s="276"/>
      <c r="S77" s="276"/>
      <c r="T77" s="275"/>
      <c r="U77" s="275"/>
      <c r="V77" s="275"/>
      <c r="W77" s="277"/>
      <c r="X77" s="277"/>
      <c r="Y77" s="277"/>
      <c r="Z77" s="277"/>
      <c r="AA77" s="134"/>
      <c r="AB77" s="134"/>
      <c r="AC77" s="134"/>
      <c r="AD77" s="134"/>
      <c r="AE77" s="134"/>
      <c r="AF77" s="134"/>
      <c r="AG77" s="134"/>
      <c r="AH77" s="134"/>
      <c r="AI77" s="134"/>
      <c r="AJ77" s="134"/>
      <c r="AK77" s="134"/>
      <c r="AL77" s="134"/>
      <c r="AM77" s="134"/>
      <c r="AN77" s="134"/>
      <c r="AO77" s="134"/>
      <c r="AP77" s="134"/>
      <c r="AQ77" s="134"/>
    </row>
    <row r="78" spans="1:43" ht="19" customHeight="1">
      <c r="A78" s="140" t="s">
        <v>212</v>
      </c>
      <c r="B78" s="850" t="s">
        <v>266</v>
      </c>
      <c r="C78" s="850"/>
      <c r="D78" s="850"/>
      <c r="E78" s="850"/>
      <c r="F78" s="850"/>
      <c r="G78" s="156"/>
      <c r="H78" s="855" t="str">
        <f>入力シート!C13&amp;""</f>
        <v/>
      </c>
      <c r="I78" s="855"/>
      <c r="J78" s="855"/>
      <c r="K78" s="141"/>
      <c r="L78" s="147" t="s">
        <v>214</v>
      </c>
      <c r="M78" s="145"/>
      <c r="N78" s="260" t="str">
        <f>入力シート!C14&amp;""</f>
        <v/>
      </c>
      <c r="O78" s="114"/>
      <c r="P78" s="276"/>
      <c r="Q78" s="276"/>
      <c r="R78" s="276"/>
      <c r="S78" s="276"/>
      <c r="T78" s="275"/>
      <c r="U78" s="275"/>
      <c r="V78" s="275"/>
      <c r="W78" s="277"/>
      <c r="X78" s="277"/>
      <c r="Y78" s="277"/>
      <c r="Z78" s="277"/>
      <c r="AA78" s="134"/>
      <c r="AB78" s="134"/>
      <c r="AC78" s="134"/>
      <c r="AD78" s="134"/>
      <c r="AE78" s="134"/>
      <c r="AF78" s="134"/>
      <c r="AG78" s="134"/>
      <c r="AH78" s="134"/>
      <c r="AI78" s="134"/>
      <c r="AJ78" s="134"/>
      <c r="AK78" s="134"/>
      <c r="AL78" s="134"/>
      <c r="AM78" s="134"/>
      <c r="AN78" s="134"/>
      <c r="AO78" s="134"/>
      <c r="AP78" s="134"/>
      <c r="AQ78" s="134"/>
    </row>
    <row r="79" spans="1:43" ht="19" customHeight="1">
      <c r="P79" s="275"/>
      <c r="Q79" s="275"/>
      <c r="R79" s="275"/>
      <c r="S79" s="275"/>
      <c r="T79" s="275"/>
      <c r="U79" s="275"/>
      <c r="V79" s="275"/>
      <c r="W79" s="275"/>
      <c r="X79" s="275"/>
      <c r="Y79" s="275"/>
      <c r="Z79" s="275"/>
    </row>
    <row r="80" spans="1:43" ht="19" customHeight="1">
      <c r="P80" s="275"/>
      <c r="Q80" s="275"/>
      <c r="R80" s="275"/>
      <c r="S80" s="275"/>
      <c r="T80" s="275"/>
      <c r="U80" s="275"/>
      <c r="V80" s="275"/>
      <c r="W80" s="276"/>
      <c r="X80" s="276"/>
      <c r="Y80" s="278"/>
      <c r="Z80" s="278"/>
      <c r="AA80" s="115"/>
      <c r="AB80" s="115"/>
      <c r="AC80" s="115"/>
      <c r="AD80" s="115"/>
    </row>
    <row r="81" spans="23:30" ht="19" customHeight="1">
      <c r="W81" s="115"/>
      <c r="X81" s="115"/>
      <c r="Y81" s="115"/>
      <c r="Z81" s="115"/>
      <c r="AA81" s="115"/>
      <c r="AB81" s="115"/>
      <c r="AC81" s="115"/>
      <c r="AD81" s="115"/>
    </row>
    <row r="82" spans="23:30" ht="19" customHeight="1">
      <c r="W82" s="115"/>
      <c r="X82" s="115"/>
      <c r="Y82" s="115"/>
      <c r="Z82" s="115"/>
      <c r="AA82" s="115"/>
      <c r="AB82" s="115"/>
      <c r="AC82" s="115"/>
      <c r="AD82" s="115"/>
    </row>
  </sheetData>
  <sheetProtection algorithmName="SHA-512" hashValue="NyXCx+GPCCuN+E5thkjTvb5XVDAKmLmC6ACNLry9mHmYyCMaldMl4xIydD6fmal31k/K98RQwCEpLUr75UZ6Ug==" saltValue="tICDsthm4VS+CQYQlUni/g==" spinCount="100000" sheet="1" formatCells="0" formatRows="0" insertRows="0"/>
  <mergeCells count="53">
    <mergeCell ref="E62:N64"/>
    <mergeCell ref="E44:N46"/>
    <mergeCell ref="E48:N49"/>
    <mergeCell ref="E51:N55"/>
    <mergeCell ref="E57:N60"/>
    <mergeCell ref="C26:N27"/>
    <mergeCell ref="B22:H22"/>
    <mergeCell ref="B12:N12"/>
    <mergeCell ref="A13:N13"/>
    <mergeCell ref="B29:N29"/>
    <mergeCell ref="I39:I41"/>
    <mergeCell ref="B30:N30"/>
    <mergeCell ref="B32:H32"/>
    <mergeCell ref="I32:I33"/>
    <mergeCell ref="J32:N33"/>
    <mergeCell ref="B34:H35"/>
    <mergeCell ref="I34:I35"/>
    <mergeCell ref="J34:N35"/>
    <mergeCell ref="C36:N37"/>
    <mergeCell ref="A38:N38"/>
    <mergeCell ref="B78:F78"/>
    <mergeCell ref="A15:N15"/>
    <mergeCell ref="A17:E17"/>
    <mergeCell ref="H17:N17"/>
    <mergeCell ref="B19:N19"/>
    <mergeCell ref="B20:N20"/>
    <mergeCell ref="I22:I23"/>
    <mergeCell ref="H77:J77"/>
    <mergeCell ref="H78:J78"/>
    <mergeCell ref="J22:N23"/>
    <mergeCell ref="B24:H25"/>
    <mergeCell ref="I24:I25"/>
    <mergeCell ref="J24:N25"/>
    <mergeCell ref="B77:F77"/>
    <mergeCell ref="J39:N41"/>
    <mergeCell ref="B39:H41"/>
    <mergeCell ref="A9:N9"/>
    <mergeCell ref="A10:N10"/>
    <mergeCell ref="A2:N2"/>
    <mergeCell ref="L6:N6"/>
    <mergeCell ref="L7:N7"/>
    <mergeCell ref="L8:N8"/>
    <mergeCell ref="A4:J4"/>
    <mergeCell ref="L5:N5"/>
    <mergeCell ref="I7:J7"/>
    <mergeCell ref="I6:J6"/>
    <mergeCell ref="I5:J5"/>
    <mergeCell ref="I8:J8"/>
    <mergeCell ref="A7:H7"/>
    <mergeCell ref="P1:T2"/>
    <mergeCell ref="A1:N1"/>
    <mergeCell ref="A3:N3"/>
    <mergeCell ref="P4:AD6"/>
  </mergeCells>
  <phoneticPr fontId="3"/>
  <conditionalFormatting sqref="J39:K39">
    <cfRule type="expression" dxfId="4" priority="1">
      <formula>$J$39="（自由記述：上記のほか工期等に影響を与えることが想定される情報等）"</formula>
    </cfRule>
  </conditionalFormatting>
  <conditionalFormatting sqref="J22:N23">
    <cfRule type="expression" dxfId="3" priority="5">
      <formula>$J22="（例）○○地震の復旧工事の本格化による交通誘導員の不足"</formula>
    </cfRule>
  </conditionalFormatting>
  <conditionalFormatting sqref="J24:N25">
    <cfRule type="expression" dxfId="2" priority="4">
      <formula>$J24="（例）報道等のURL を記載又はファイルを別添"</formula>
    </cfRule>
  </conditionalFormatting>
  <conditionalFormatting sqref="J32:N33">
    <cfRule type="expression" dxfId="1" priority="3">
      <formula>$J32="（例）○○地震の復旧工事の本格化による交通誘導員の不足"</formula>
    </cfRule>
  </conditionalFormatting>
  <conditionalFormatting sqref="J34:N35">
    <cfRule type="expression" dxfId="0" priority="2">
      <formula>$J34="（例）報道等のURL を記載又はファイルを別添"</formula>
    </cfRule>
  </conditionalFormatting>
  <hyperlinks>
    <hyperlink ref="P1:T2" location="入力シート!A1" display="入力シートへ戻る" xr:uid="{00000000-0004-0000-1500-000000000000}"/>
  </hyperlinks>
  <printOptions gridLinesSet="0"/>
  <pageMargins left="0.78740157480314965" right="0.78740157480314965" top="0.78740157480314965" bottom="0.78740157480314965" header="0.51181102362204722" footer="0.51181102362204722"/>
  <pageSetup paperSize="9" orientation="portrait" r:id="rId1"/>
  <headerFooter alignWithMargins="0"/>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入力シート</vt:lpstr>
      <vt:lpstr>目次</vt:lpstr>
      <vt:lpstr>変更履歴</vt:lpstr>
      <vt:lpstr>B01契約書</vt:lpstr>
      <vt:lpstr>B02解体工事（担当課確認用）</vt:lpstr>
      <vt:lpstr>B03解体工事（契約書添付用）</vt:lpstr>
      <vt:lpstr>B04実務経験証明書（工事用）</vt:lpstr>
      <vt:lpstr>B05兼任届</vt:lpstr>
      <vt:lpstr>B06免税事業者届出書</vt:lpstr>
      <vt:lpstr>B07契約保証金納付報告書</vt:lpstr>
      <vt:lpstr>B08契約保証金還付口座変更届</vt:lpstr>
      <vt:lpstr>B09保証書に係る受領書</vt:lpstr>
      <vt:lpstr>B10労働環境報告書</vt:lpstr>
      <vt:lpstr>B11改善報告書</vt:lpstr>
      <vt:lpstr>B12中間前金払・部分払選択届</vt:lpstr>
      <vt:lpstr>B18工事請負請書</vt:lpstr>
      <vt:lpstr>B19通知書</vt:lpstr>
      <vt:lpstr>B01契約書!Print_Area</vt:lpstr>
      <vt:lpstr>'B02解体工事（担当課確認用）'!Print_Area</vt:lpstr>
      <vt:lpstr>'B03解体工事（契約書添付用）'!Print_Area</vt:lpstr>
      <vt:lpstr>'B04実務経験証明書（工事用）'!Print_Area</vt:lpstr>
      <vt:lpstr>B05兼任届!Print_Area</vt:lpstr>
      <vt:lpstr>B06免税事業者届出書!Print_Area</vt:lpstr>
      <vt:lpstr>B07契約保証金納付報告書!Print_Area</vt:lpstr>
      <vt:lpstr>B08契約保証金還付口座変更届!Print_Area</vt:lpstr>
      <vt:lpstr>B09保証書に係る受領書!Print_Area</vt:lpstr>
      <vt:lpstr>B10労働環境報告書!Print_Area</vt:lpstr>
      <vt:lpstr>B11改善報告書!Print_Area</vt:lpstr>
      <vt:lpstr>B12中間前金払・部分払選択届!Print_Area</vt:lpstr>
      <vt:lpstr>B18工事請負請書!Print_Area</vt:lpstr>
      <vt:lpstr>B19通知書!Print_Area</vt:lpstr>
      <vt:lpstr>入力シート!Print_Area</vt:lpstr>
      <vt:lpstr>変更履歴!Print_Area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pc123114</dc:creator>
  <cp:keywords/>
  <dc:description/>
  <cp:lastModifiedBy>契約監理課</cp:lastModifiedBy>
  <cp:revision/>
  <cp:lastPrinted>2026-10-19T02:39:19Z</cp:lastPrinted>
  <dcterms:created xsi:type="dcterms:W3CDTF">2025-03-24T05:46:19Z</dcterms:created>
  <dcterms:modified xsi:type="dcterms:W3CDTF">2026-10-19T02:39:47Z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0x01010025F36561A58AA54D99E6E3E1D36EB52A</vt:lpwstr>
  </property>
  <property fmtid="{D5CDD505-2E9C-101B-9397-08002B2CF9AE}" pid="3" name="MediaServiceImageTags">
    <vt:lpwstr/>
  </property>
</Properties>
</file>