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管理係\新管理係フォルダー\202.庁舎管理\20公有地利活用検討評価等支援業務\R5\⑤実施伺い\"/>
    </mc:Choice>
  </mc:AlternateContent>
  <bookViews>
    <workbookView xWindow="-120" yWindow="-16320" windowWidth="29040" windowHeight="15840" tabRatio="1000"/>
  </bookViews>
  <sheets>
    <sheet name="様式第8号" sheetId="14" r:id="rId1"/>
    <sheet name="前橋市水道庁舎(第8号-1)" sheetId="2" r:id="rId2"/>
    <sheet name="白川東処理施設(第8号-2)" sheetId="9" r:id="rId3"/>
    <sheet name="米野処理施設(第8号-3)" sheetId="16" r:id="rId4"/>
    <sheet name="横引処理施設(第8号-4)" sheetId="17" r:id="rId5"/>
    <sheet name="富士見東部処理施設(第8号-5)" sheetId="18" r:id="rId6"/>
    <sheet name="樋越処理施設(第8号-6)" sheetId="19" r:id="rId7"/>
    <sheet name="新屋処理施設(第8号-7)" sheetId="20" r:id="rId8"/>
    <sheet name="込皆戸処理施設(第8号-8)" sheetId="21" r:id="rId9"/>
    <sheet name="荒砥北部処理施設(第8号-9)" sheetId="22" r:id="rId10"/>
    <sheet name="大室処理施設(第8号-10)" sheetId="23" r:id="rId11"/>
    <sheet name="二之宮処理施設(第8号-11)" sheetId="24" r:id="rId12"/>
    <sheet name="今井処理施設(第8号-12)" sheetId="25" r:id="rId13"/>
    <sheet name="上増田処理施設(第8号-13)" sheetId="26" r:id="rId14"/>
    <sheet name="小屋原処理施設(第8号-14)" sheetId="27" r:id="rId15"/>
  </sheets>
  <definedNames>
    <definedName name="_xlnm.Print_Area" localSheetId="4">'横引処理施設(第8号-4)'!$A$1:$H$33</definedName>
    <definedName name="_xlnm.Print_Area" localSheetId="9">'荒砥北部処理施設(第8号-9)'!$A$1:$H$33</definedName>
    <definedName name="_xlnm.Print_Area" localSheetId="8">'込皆戸処理施設(第8号-8)'!$A$1:$H$33</definedName>
    <definedName name="_xlnm.Print_Area" localSheetId="12">'今井処理施設(第8号-12)'!$A$1:$H$33</definedName>
    <definedName name="_xlnm.Print_Area" localSheetId="14">'小屋原処理施設(第8号-14)'!$A$1:$H$33</definedName>
    <definedName name="_xlnm.Print_Area" localSheetId="13">'上増田処理施設(第8号-13)'!$A$1:$H$33</definedName>
    <definedName name="_xlnm.Print_Area" localSheetId="7">'新屋処理施設(第8号-7)'!$A$1:$H$33</definedName>
    <definedName name="_xlnm.Print_Area" localSheetId="1">'前橋市水道庁舎(第8号-1)'!$A$1:$H$30</definedName>
    <definedName name="_xlnm.Print_Area" localSheetId="10">'大室処理施設(第8号-10)'!$A$1:$H$33</definedName>
    <definedName name="_xlnm.Print_Area" localSheetId="11">'二之宮処理施設(第8号-11)'!$A$1:$H$33</definedName>
    <definedName name="_xlnm.Print_Area" localSheetId="2">'白川東処理施設(第8号-2)'!$A$1:$H$33</definedName>
    <definedName name="_xlnm.Print_Area" localSheetId="6">'樋越処理施設(第8号-6)'!$A$1:$H$33</definedName>
    <definedName name="_xlnm.Print_Area" localSheetId="5">'富士見東部処理施設(第8号-5)'!$A$1:$H$33</definedName>
    <definedName name="_xlnm.Print_Area" localSheetId="3">'米野処理施設(第8号-3)'!$A$1:$H$33</definedName>
    <definedName name="_xlnm.Print_Area" localSheetId="0">様式第8号!$A$1:$H$28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4" l="1"/>
  <c r="C12" i="14"/>
  <c r="C13" i="14"/>
  <c r="C16" i="27" l="1"/>
  <c r="C15" i="27"/>
  <c r="G15" i="27" s="1"/>
  <c r="C16" i="26"/>
  <c r="C15" i="26"/>
  <c r="G15" i="26" s="1"/>
  <c r="C16" i="25"/>
  <c r="C15" i="25"/>
  <c r="G15" i="25" s="1"/>
  <c r="C16" i="24"/>
  <c r="C15" i="24"/>
  <c r="G15" i="24" s="1"/>
  <c r="C16" i="23"/>
  <c r="C15" i="23"/>
  <c r="G15" i="23" s="1"/>
  <c r="C16" i="22"/>
  <c r="C15" i="22"/>
  <c r="G15" i="22" s="1"/>
  <c r="C16" i="21"/>
  <c r="C15" i="21"/>
  <c r="G15" i="21" s="1"/>
  <c r="C16" i="20"/>
  <c r="C15" i="20"/>
  <c r="G15" i="20" s="1"/>
  <c r="C16" i="19"/>
  <c r="C15" i="19"/>
  <c r="G15" i="19" s="1"/>
  <c r="C16" i="18"/>
  <c r="C15" i="18"/>
  <c r="G15" i="18" s="1"/>
  <c r="C16" i="17"/>
  <c r="C15" i="17"/>
  <c r="G15" i="17" s="1"/>
  <c r="C16" i="16"/>
  <c r="C15" i="16"/>
  <c r="G15" i="16" s="1"/>
  <c r="C15" i="9"/>
  <c r="C13" i="2"/>
  <c r="G10" i="2"/>
  <c r="C14" i="2"/>
  <c r="C23" i="27" l="1"/>
  <c r="C22" i="27"/>
  <c r="C21" i="27"/>
  <c r="C20" i="27"/>
  <c r="C23" i="26"/>
  <c r="G23" i="26" s="1"/>
  <c r="C22" i="26"/>
  <c r="G22" i="26" s="1"/>
  <c r="C21" i="26"/>
  <c r="C20" i="26"/>
  <c r="C23" i="25"/>
  <c r="G23" i="25" s="1"/>
  <c r="C22" i="25"/>
  <c r="G22" i="25" s="1"/>
  <c r="C21" i="25"/>
  <c r="G21" i="25" s="1"/>
  <c r="C20" i="25"/>
  <c r="C23" i="24"/>
  <c r="C22" i="24"/>
  <c r="G22" i="24" s="1"/>
  <c r="C21" i="24"/>
  <c r="C20" i="24"/>
  <c r="G20" i="24" s="1"/>
  <c r="C23" i="23"/>
  <c r="C22" i="23"/>
  <c r="C21" i="23"/>
  <c r="G21" i="23" s="1"/>
  <c r="C20" i="23"/>
  <c r="C23" i="22"/>
  <c r="G23" i="22" s="1"/>
  <c r="C22" i="22"/>
  <c r="G22" i="22" s="1"/>
  <c r="C21" i="22"/>
  <c r="G21" i="22" s="1"/>
  <c r="C20" i="22"/>
  <c r="C23" i="21"/>
  <c r="G23" i="21" s="1"/>
  <c r="C22" i="21"/>
  <c r="G22" i="21" s="1"/>
  <c r="C21" i="21"/>
  <c r="G21" i="21" s="1"/>
  <c r="C20" i="21"/>
  <c r="C23" i="20"/>
  <c r="C22" i="20"/>
  <c r="G22" i="20" s="1"/>
  <c r="C21" i="20"/>
  <c r="C20" i="20"/>
  <c r="G20" i="20" s="1"/>
  <c r="C23" i="19"/>
  <c r="G23" i="19" s="1"/>
  <c r="C22" i="19"/>
  <c r="G22" i="19" s="1"/>
  <c r="C21" i="19"/>
  <c r="G21" i="19" s="1"/>
  <c r="C20" i="19"/>
  <c r="G20" i="19" s="1"/>
  <c r="C23" i="18"/>
  <c r="G23" i="18" s="1"/>
  <c r="C22" i="18"/>
  <c r="G22" i="18" s="1"/>
  <c r="C21" i="18"/>
  <c r="G21" i="18" s="1"/>
  <c r="C20" i="18"/>
  <c r="C23" i="17"/>
  <c r="G23" i="17" s="1"/>
  <c r="C22" i="17"/>
  <c r="C21" i="17"/>
  <c r="G21" i="17" s="1"/>
  <c r="C20" i="17"/>
  <c r="C23" i="16"/>
  <c r="G23" i="16" s="1"/>
  <c r="C22" i="16"/>
  <c r="C21" i="16"/>
  <c r="G21" i="16" s="1"/>
  <c r="C20" i="16"/>
  <c r="G23" i="27"/>
  <c r="G22" i="27"/>
  <c r="G21" i="27"/>
  <c r="G14" i="27"/>
  <c r="G13" i="27"/>
  <c r="G12" i="27"/>
  <c r="G11" i="27"/>
  <c r="G10" i="27"/>
  <c r="G21" i="26"/>
  <c r="G20" i="26"/>
  <c r="G24" i="26" s="1"/>
  <c r="G14" i="26"/>
  <c r="G13" i="26"/>
  <c r="G12" i="26"/>
  <c r="G11" i="26"/>
  <c r="G10" i="26"/>
  <c r="G14" i="25"/>
  <c r="G13" i="25"/>
  <c r="G12" i="25"/>
  <c r="G11" i="25"/>
  <c r="G10" i="25"/>
  <c r="G23" i="24"/>
  <c r="G21" i="24"/>
  <c r="G14" i="24"/>
  <c r="G13" i="24"/>
  <c r="G12" i="24"/>
  <c r="G11" i="24"/>
  <c r="G10" i="24"/>
  <c r="G23" i="23"/>
  <c r="G22" i="23"/>
  <c r="G14" i="23"/>
  <c r="G13" i="23"/>
  <c r="G12" i="23"/>
  <c r="G11" i="23"/>
  <c r="G10" i="23"/>
  <c r="G20" i="22"/>
  <c r="G14" i="22"/>
  <c r="G13" i="22"/>
  <c r="G12" i="22"/>
  <c r="G11" i="22"/>
  <c r="G10" i="22"/>
  <c r="G14" i="21"/>
  <c r="G13" i="21"/>
  <c r="G12" i="21"/>
  <c r="G11" i="21"/>
  <c r="G10" i="21"/>
  <c r="G23" i="20"/>
  <c r="G21" i="20"/>
  <c r="G14" i="20"/>
  <c r="G13" i="20"/>
  <c r="G12" i="20"/>
  <c r="G11" i="20"/>
  <c r="G10" i="20"/>
  <c r="G14" i="19"/>
  <c r="G13" i="19"/>
  <c r="G12" i="19"/>
  <c r="G11" i="19"/>
  <c r="G10" i="19"/>
  <c r="G14" i="18"/>
  <c r="G13" i="18"/>
  <c r="G12" i="18"/>
  <c r="G11" i="18"/>
  <c r="G10" i="18"/>
  <c r="G16" i="18" s="1"/>
  <c r="G14" i="17"/>
  <c r="G13" i="17"/>
  <c r="G12" i="17"/>
  <c r="G11" i="17"/>
  <c r="G10" i="17"/>
  <c r="G22" i="16"/>
  <c r="G14" i="16"/>
  <c r="G13" i="16"/>
  <c r="G12" i="16"/>
  <c r="G11" i="16"/>
  <c r="G10" i="16"/>
  <c r="G15" i="9"/>
  <c r="G10" i="9"/>
  <c r="G11" i="9"/>
  <c r="G12" i="9"/>
  <c r="G13" i="9"/>
  <c r="G14" i="9"/>
  <c r="C20" i="9"/>
  <c r="G20" i="9" s="1"/>
  <c r="C16" i="9"/>
  <c r="C23" i="9"/>
  <c r="G23" i="9" s="1"/>
  <c r="C22" i="9"/>
  <c r="G22" i="9" s="1"/>
  <c r="C21" i="9"/>
  <c r="G21" i="9" s="1"/>
  <c r="C19" i="2"/>
  <c r="C18" i="2"/>
  <c r="G18" i="2" s="1"/>
  <c r="G16" i="20" l="1"/>
  <c r="G20" i="18"/>
  <c r="G24" i="18" s="1"/>
  <c r="C6" i="18" s="1"/>
  <c r="C24" i="18"/>
  <c r="G16" i="17"/>
  <c r="G20" i="17"/>
  <c r="G24" i="17" s="1"/>
  <c r="C24" i="17"/>
  <c r="G16" i="16"/>
  <c r="G20" i="16"/>
  <c r="G24" i="16" s="1"/>
  <c r="C24" i="16"/>
  <c r="G16" i="27"/>
  <c r="G20" i="27"/>
  <c r="G24" i="27" s="1"/>
  <c r="C6" i="27" s="1"/>
  <c r="C24" i="27"/>
  <c r="G16" i="26"/>
  <c r="C6" i="26" s="1"/>
  <c r="C24" i="26"/>
  <c r="G16" i="25"/>
  <c r="G20" i="25"/>
  <c r="G24" i="25" s="1"/>
  <c r="C24" i="25"/>
  <c r="G16" i="24"/>
  <c r="G24" i="24"/>
  <c r="C24" i="24"/>
  <c r="G16" i="23"/>
  <c r="G20" i="23"/>
  <c r="G24" i="23" s="1"/>
  <c r="C24" i="23"/>
  <c r="G24" i="22"/>
  <c r="C24" i="22"/>
  <c r="G16" i="22"/>
  <c r="C6" i="22" s="1"/>
  <c r="G16" i="21"/>
  <c r="G20" i="21"/>
  <c r="G24" i="21" s="1"/>
  <c r="C24" i="21"/>
  <c r="C24" i="20"/>
  <c r="G24" i="20"/>
  <c r="C6" i="20" s="1"/>
  <c r="G24" i="19"/>
  <c r="G16" i="19"/>
  <c r="C6" i="19" s="1"/>
  <c r="C24" i="19"/>
  <c r="G24" i="9"/>
  <c r="G16" i="9"/>
  <c r="C24" i="9"/>
  <c r="C20" i="2"/>
  <c r="G22" i="17"/>
  <c r="C6" i="17" l="1"/>
  <c r="C6" i="25"/>
  <c r="C6" i="16"/>
  <c r="C6" i="24"/>
  <c r="C6" i="23"/>
  <c r="C6" i="21"/>
  <c r="C6" i="9"/>
  <c r="G12" i="2" l="1"/>
  <c r="G11" i="2"/>
  <c r="G13" i="2" l="1"/>
  <c r="G14" i="2" s="1"/>
  <c r="G19" i="2" l="1"/>
  <c r="G20" i="2" s="1"/>
  <c r="C6" i="2" s="1"/>
  <c r="C11" i="14" s="1"/>
</calcChain>
</file>

<file path=xl/sharedStrings.xml><?xml version="1.0" encoding="utf-8"?>
<sst xmlns="http://schemas.openxmlformats.org/spreadsheetml/2006/main" count="670" uniqueCount="103">
  <si>
    <t>提　案　見　積　書</t>
    <rPh sb="0" eb="1">
      <t>テイ</t>
    </rPh>
    <rPh sb="2" eb="3">
      <t>アン</t>
    </rPh>
    <rPh sb="4" eb="5">
      <t>ミ</t>
    </rPh>
    <rPh sb="6" eb="7">
      <t>セキ</t>
    </rPh>
    <rPh sb="8" eb="9">
      <t>ショ</t>
    </rPh>
    <phoneticPr fontId="4"/>
  </si>
  <si>
    <t>項　　　　　　　目</t>
    <rPh sb="0" eb="9">
      <t>コウモク</t>
    </rPh>
    <phoneticPr fontId="1"/>
  </si>
  <si>
    <t>数量</t>
    <rPh sb="0" eb="2">
      <t>スウリョウ</t>
    </rPh>
    <phoneticPr fontId="4"/>
  </si>
  <si>
    <t>単位</t>
    <rPh sb="0" eb="2">
      <t>タンイ</t>
    </rPh>
    <phoneticPr fontId="9"/>
  </si>
  <si>
    <t>基本料金</t>
    <rPh sb="0" eb="2">
      <t>キホン</t>
    </rPh>
    <rPh sb="2" eb="4">
      <t>リョウキン</t>
    </rPh>
    <phoneticPr fontId="9"/>
  </si>
  <si>
    <t>kW/月</t>
    <rPh sb="3" eb="4">
      <t>ツキ</t>
    </rPh>
    <phoneticPr fontId="4"/>
  </si>
  <si>
    <t>kWh/年</t>
    <rPh sb="4" eb="5">
      <t>ネン</t>
    </rPh>
    <phoneticPr fontId="4"/>
  </si>
  <si>
    <t>小計（税込）</t>
    <rPh sb="0" eb="2">
      <t>ショウケイ</t>
    </rPh>
    <rPh sb="3" eb="5">
      <t>ゼイコ</t>
    </rPh>
    <phoneticPr fontId="4"/>
  </si>
  <si>
    <t>【注意事項】</t>
    <rPh sb="1" eb="3">
      <t>チュウイ</t>
    </rPh>
    <rPh sb="3" eb="5">
      <t>ジコウ</t>
    </rPh>
    <phoneticPr fontId="4"/>
  </si>
  <si>
    <t>・黄色のセルに数量及び単価金額（税込）を記載すること。</t>
    <rPh sb="1" eb="3">
      <t>キイロ</t>
    </rPh>
    <rPh sb="7" eb="9">
      <t>スウリョウ</t>
    </rPh>
    <rPh sb="9" eb="10">
      <t>オヨ</t>
    </rPh>
    <rPh sb="11" eb="13">
      <t>タンカ</t>
    </rPh>
    <rPh sb="13" eb="15">
      <t>キンガク</t>
    </rPh>
    <rPh sb="16" eb="18">
      <t>ゼイコ</t>
    </rPh>
    <rPh sb="20" eb="22">
      <t>キサイ</t>
    </rPh>
    <phoneticPr fontId="4"/>
  </si>
  <si>
    <t>　※単価は小数点第2位までとします。</t>
    <rPh sb="2" eb="4">
      <t>タンカ</t>
    </rPh>
    <rPh sb="5" eb="8">
      <t>ショウスウテン</t>
    </rPh>
    <rPh sb="8" eb="9">
      <t>ダイ</t>
    </rPh>
    <rPh sb="10" eb="11">
      <t>イ</t>
    </rPh>
    <phoneticPr fontId="4"/>
  </si>
  <si>
    <t>その他季料金</t>
  </si>
  <si>
    <t>夏季料金</t>
  </si>
  <si>
    <t>提案単価
（税込）</t>
    <rPh sb="0" eb="2">
      <t>テイアン</t>
    </rPh>
    <rPh sb="2" eb="4">
      <t>タンカ</t>
    </rPh>
    <rPh sb="6" eb="8">
      <t>ゼイコ</t>
    </rPh>
    <phoneticPr fontId="1"/>
  </si>
  <si>
    <t>削減金額（円）</t>
    <rPh sb="0" eb="2">
      <t>サクゲン</t>
    </rPh>
    <rPh sb="2" eb="4">
      <t>キンガク</t>
    </rPh>
    <rPh sb="5" eb="6">
      <t>エン</t>
    </rPh>
    <phoneticPr fontId="1"/>
  </si>
  <si>
    <t>東電EP単価
（税込）</t>
    <rPh sb="0" eb="2">
      <t>トウデン</t>
    </rPh>
    <rPh sb="4" eb="6">
      <t>タンカ</t>
    </rPh>
    <rPh sb="8" eb="10">
      <t>ゼイコ</t>
    </rPh>
    <phoneticPr fontId="1"/>
  </si>
  <si>
    <t>kWh/年</t>
  </si>
  <si>
    <t>燃料費等調整額</t>
    <phoneticPr fontId="3"/>
  </si>
  <si>
    <t>　件名：前橋市水道局公有地利活用事業</t>
    <rPh sb="1" eb="3">
      <t>ケンメイ</t>
    </rPh>
    <rPh sb="4" eb="7">
      <t>マエバシシ</t>
    </rPh>
    <rPh sb="7" eb="10">
      <t>スイドウキョク</t>
    </rPh>
    <rPh sb="10" eb="13">
      <t>コウユウチ</t>
    </rPh>
    <rPh sb="13" eb="16">
      <t>リカツヨウ</t>
    </rPh>
    <rPh sb="16" eb="18">
      <t>ジギョウ</t>
    </rPh>
    <phoneticPr fontId="4"/>
  </si>
  <si>
    <t>ＣＯ２排出削減量　合計　</t>
    <rPh sb="3" eb="5">
      <t>ハイシュツ</t>
    </rPh>
    <rPh sb="5" eb="7">
      <t>サクゲン</t>
    </rPh>
    <rPh sb="7" eb="8">
      <t>リョウ</t>
    </rPh>
    <rPh sb="9" eb="11">
      <t>ゴウケイ</t>
    </rPh>
    <phoneticPr fontId="4"/>
  </si>
  <si>
    <t>　排出係数メニューＪ（残差）0.000456t-CO2/kWhにより算出しています。</t>
    <rPh sb="1" eb="3">
      <t>ハイシュツ</t>
    </rPh>
    <rPh sb="11" eb="13">
      <t>ザンサ</t>
    </rPh>
    <rPh sb="34" eb="36">
      <t>サンシュツ</t>
    </rPh>
    <phoneticPr fontId="3"/>
  </si>
  <si>
    <t>・ＣＯ２排出削減量合計は、令和３年度実績における東京電力エナジーパートナー㈱の調整後</t>
    <rPh sb="9" eb="11">
      <t>ゴウケイ</t>
    </rPh>
    <rPh sb="13" eb="15">
      <t>レイワ</t>
    </rPh>
    <rPh sb="16" eb="18">
      <t>ネンド</t>
    </rPh>
    <rPh sb="18" eb="20">
      <t>ジッセキ</t>
    </rPh>
    <rPh sb="24" eb="26">
      <t>トウキョウ</t>
    </rPh>
    <rPh sb="26" eb="28">
      <t>デンリョク</t>
    </rPh>
    <phoneticPr fontId="4"/>
  </si>
  <si>
    <t>本業務の提案見積書は、次のとおりです。</t>
    <rPh sb="0" eb="1">
      <t>ホン</t>
    </rPh>
    <rPh sb="1" eb="3">
      <t>ギョウム</t>
    </rPh>
    <rPh sb="4" eb="6">
      <t>テイアン</t>
    </rPh>
    <rPh sb="6" eb="9">
      <t>ミツモリショ</t>
    </rPh>
    <rPh sb="11" eb="12">
      <t>ツギ</t>
    </rPh>
    <phoneticPr fontId="4"/>
  </si>
  <si>
    <t>負荷追従分
調整後排出係数</t>
    <rPh sb="0" eb="4">
      <t>フカツイジュウ</t>
    </rPh>
    <rPh sb="4" eb="5">
      <t>ブン</t>
    </rPh>
    <phoneticPr fontId="4"/>
  </si>
  <si>
    <t>負荷追従電力量　合計</t>
    <rPh sb="0" eb="4">
      <t>フカツイジュウ</t>
    </rPh>
    <rPh sb="4" eb="6">
      <t>デンリョク</t>
    </rPh>
    <rPh sb="6" eb="7">
      <t>リョウ</t>
    </rPh>
    <rPh sb="8" eb="10">
      <t>ゴウケイ</t>
    </rPh>
    <phoneticPr fontId="4"/>
  </si>
  <si>
    <t>・負荷追従分調整後排出係数は、実際に負荷追従分で使用する電気に係る調整後排出係数</t>
    <rPh sb="1" eb="6">
      <t>フカツイジュウブン</t>
    </rPh>
    <rPh sb="6" eb="9">
      <t>チョウセイゴ</t>
    </rPh>
    <rPh sb="9" eb="13">
      <t>ハイシュツケイスウ</t>
    </rPh>
    <rPh sb="15" eb="17">
      <t>ジッサイ</t>
    </rPh>
    <rPh sb="18" eb="20">
      <t>フカ</t>
    </rPh>
    <rPh sb="20" eb="22">
      <t>ツイジュウ</t>
    </rPh>
    <rPh sb="22" eb="23">
      <t>ブン</t>
    </rPh>
    <rPh sb="24" eb="26">
      <t>シヨウ</t>
    </rPh>
    <rPh sb="28" eb="30">
      <t>デンキ</t>
    </rPh>
    <rPh sb="31" eb="32">
      <t>カカ</t>
    </rPh>
    <rPh sb="33" eb="36">
      <t>チョウセイゴ</t>
    </rPh>
    <rPh sb="36" eb="38">
      <t>ハイシュツ</t>
    </rPh>
    <rPh sb="38" eb="40">
      <t>ケイスウ</t>
    </rPh>
    <phoneticPr fontId="4"/>
  </si>
  <si>
    <t>　を「t-CO2/kWh」の単位で入力してください。</t>
    <rPh sb="14" eb="16">
      <t>タンイ</t>
    </rPh>
    <rPh sb="17" eb="19">
      <t>ニュウリョク</t>
    </rPh>
    <phoneticPr fontId="3"/>
  </si>
  <si>
    <t>発電電力量　合計</t>
    <rPh sb="0" eb="2">
      <t>ハツデン</t>
    </rPh>
    <rPh sb="2" eb="4">
      <t>デンリョク</t>
    </rPh>
    <rPh sb="4" eb="5">
      <t>リョウ</t>
    </rPh>
    <rPh sb="6" eb="8">
      <t>ゴウケイ</t>
    </rPh>
    <phoneticPr fontId="4"/>
  </si>
  <si>
    <t>・発電電力量合計は、提案する発電設備の年間合計発電電力量と一致させてください。</t>
    <rPh sb="1" eb="3">
      <t>ハツデン</t>
    </rPh>
    <rPh sb="3" eb="5">
      <t>デンリョク</t>
    </rPh>
    <rPh sb="5" eb="6">
      <t>リョウ</t>
    </rPh>
    <rPh sb="6" eb="8">
      <t>ゴウケイ</t>
    </rPh>
    <rPh sb="10" eb="12">
      <t>テイアン</t>
    </rPh>
    <rPh sb="14" eb="16">
      <t>ハツデン</t>
    </rPh>
    <rPh sb="16" eb="18">
      <t>セツビ</t>
    </rPh>
    <rPh sb="19" eb="21">
      <t>ネンカン</t>
    </rPh>
    <rPh sb="21" eb="23">
      <t>ゴウケイ</t>
    </rPh>
    <rPh sb="23" eb="25">
      <t>ハツデン</t>
    </rPh>
    <rPh sb="25" eb="27">
      <t>デンリョク</t>
    </rPh>
    <rPh sb="27" eb="28">
      <t>リョウ</t>
    </rPh>
    <rPh sb="29" eb="31">
      <t>イッチ</t>
    </rPh>
    <phoneticPr fontId="4"/>
  </si>
  <si>
    <t>事業用地の賃貸借料</t>
    <rPh sb="0" eb="2">
      <t>ジギョウ</t>
    </rPh>
    <rPh sb="2" eb="4">
      <t>ヨウチ</t>
    </rPh>
    <rPh sb="5" eb="8">
      <t>チンタイシャク</t>
    </rPh>
    <rPh sb="8" eb="9">
      <t>リョウ</t>
    </rPh>
    <phoneticPr fontId="4"/>
  </si>
  <si>
    <t>１　前橋市水道庁舎　発電電力料金</t>
    <rPh sb="2" eb="5">
      <t>マエバシシ</t>
    </rPh>
    <rPh sb="5" eb="7">
      <t>スイドウ</t>
    </rPh>
    <rPh sb="7" eb="9">
      <t>チョウシャ</t>
    </rPh>
    <rPh sb="10" eb="12">
      <t>ハツデン</t>
    </rPh>
    <rPh sb="12" eb="14">
      <t>デンリョク</t>
    </rPh>
    <rPh sb="14" eb="16">
      <t>リョウキン</t>
    </rPh>
    <phoneticPr fontId="4"/>
  </si>
  <si>
    <t>２　前橋市水道庁舎　負荷追従電力料金</t>
    <rPh sb="2" eb="5">
      <t>マエバシシ</t>
    </rPh>
    <rPh sb="5" eb="7">
      <t>スイドウ</t>
    </rPh>
    <rPh sb="7" eb="9">
      <t>チョウシャ</t>
    </rPh>
    <rPh sb="10" eb="12">
      <t>フカ</t>
    </rPh>
    <rPh sb="12" eb="14">
      <t>ツイジュウ</t>
    </rPh>
    <rPh sb="14" eb="16">
      <t>デンリョク</t>
    </rPh>
    <rPh sb="16" eb="18">
      <t>リョウキン</t>
    </rPh>
    <phoneticPr fontId="4"/>
  </si>
  <si>
    <t>１　白川東処理施設　発電電力料金</t>
    <rPh sb="2" eb="4">
      <t>シラカワ</t>
    </rPh>
    <rPh sb="4" eb="5">
      <t>アズマ</t>
    </rPh>
    <rPh sb="5" eb="7">
      <t>ショリ</t>
    </rPh>
    <rPh sb="7" eb="9">
      <t>シセツ</t>
    </rPh>
    <rPh sb="10" eb="12">
      <t>ハツデン</t>
    </rPh>
    <rPh sb="12" eb="14">
      <t>デンリョク</t>
    </rPh>
    <rPh sb="14" eb="16">
      <t>リョウキン</t>
    </rPh>
    <phoneticPr fontId="4"/>
  </si>
  <si>
    <t>２　白川東処理施設　負荷追従電力料金</t>
    <rPh sb="2" eb="4">
      <t>シラカワ</t>
    </rPh>
    <rPh sb="4" eb="5">
      <t>アズマ</t>
    </rPh>
    <rPh sb="5" eb="7">
      <t>ショリ</t>
    </rPh>
    <rPh sb="7" eb="9">
      <t>シセツ</t>
    </rPh>
    <rPh sb="10" eb="12">
      <t>フカ</t>
    </rPh>
    <rPh sb="12" eb="14">
      <t>ツイジュウ</t>
    </rPh>
    <rPh sb="14" eb="16">
      <t>デンリョク</t>
    </rPh>
    <rPh sb="16" eb="18">
      <t>リョウキン</t>
    </rPh>
    <phoneticPr fontId="4"/>
  </si>
  <si>
    <t>夜間時間料金</t>
    <rPh sb="0" eb="2">
      <t>ヤカン</t>
    </rPh>
    <rPh sb="2" eb="4">
      <t>ジカン</t>
    </rPh>
    <rPh sb="4" eb="6">
      <t>リョウキン</t>
    </rPh>
    <phoneticPr fontId="2"/>
  </si>
  <si>
    <t>その他季昼間時間料金</t>
    <rPh sb="2" eb="3">
      <t>タ</t>
    </rPh>
    <rPh sb="3" eb="4">
      <t>キ</t>
    </rPh>
    <rPh sb="4" eb="6">
      <t>ヒルマ</t>
    </rPh>
    <rPh sb="6" eb="8">
      <t>ジカン</t>
    </rPh>
    <rPh sb="8" eb="10">
      <t>リョウキン</t>
    </rPh>
    <phoneticPr fontId="2"/>
  </si>
  <si>
    <t>夏季昼間時間料金</t>
    <rPh sb="0" eb="2">
      <t>カキ</t>
    </rPh>
    <rPh sb="2" eb="4">
      <t>ヒルマ</t>
    </rPh>
    <rPh sb="4" eb="6">
      <t>ジカン</t>
    </rPh>
    <rPh sb="6" eb="8">
      <t>リョウキン</t>
    </rPh>
    <phoneticPr fontId="2"/>
  </si>
  <si>
    <t>ピーク時間料金</t>
    <rPh sb="3" eb="5">
      <t>ジカン</t>
    </rPh>
    <rPh sb="5" eb="7">
      <t>リョウキン</t>
    </rPh>
    <phoneticPr fontId="2"/>
  </si>
  <si>
    <t>・供給施設削減金額合計は、東京電力エナジーパートナー㈱の各契約種別と比較した場合の</t>
    <rPh sb="1" eb="3">
      <t>キョウキュウ</t>
    </rPh>
    <rPh sb="3" eb="5">
      <t>シセツ</t>
    </rPh>
    <rPh sb="5" eb="7">
      <t>サクゲン</t>
    </rPh>
    <rPh sb="7" eb="9">
      <t>キンガク</t>
    </rPh>
    <rPh sb="9" eb="11">
      <t>ゴウケイ</t>
    </rPh>
    <rPh sb="28" eb="29">
      <t>カク</t>
    </rPh>
    <rPh sb="29" eb="31">
      <t>ケイヤク</t>
    </rPh>
    <rPh sb="31" eb="33">
      <t>シュベツ</t>
    </rPh>
    <rPh sb="34" eb="36">
      <t>ヒカク</t>
    </rPh>
    <rPh sb="38" eb="40">
      <t>バアイ</t>
    </rPh>
    <phoneticPr fontId="4"/>
  </si>
  <si>
    <t>　削減額の合計となります。</t>
    <rPh sb="1" eb="3">
      <t>サクゲン</t>
    </rPh>
    <rPh sb="3" eb="4">
      <t>ガク</t>
    </rPh>
    <rPh sb="5" eb="7">
      <t>ゴウケイ</t>
    </rPh>
    <phoneticPr fontId="3"/>
  </si>
  <si>
    <t>１　米野処理施設　発電電力料金</t>
    <rPh sb="2" eb="4">
      <t>ヨネノ</t>
    </rPh>
    <rPh sb="4" eb="6">
      <t>ショリ</t>
    </rPh>
    <rPh sb="6" eb="8">
      <t>シセツ</t>
    </rPh>
    <rPh sb="9" eb="11">
      <t>ハツデン</t>
    </rPh>
    <rPh sb="11" eb="13">
      <t>デンリョク</t>
    </rPh>
    <rPh sb="13" eb="15">
      <t>リョウキン</t>
    </rPh>
    <phoneticPr fontId="4"/>
  </si>
  <si>
    <t>２　米野処理施設　負荷追従電力料金</t>
    <rPh sb="2" eb="4">
      <t>ヨネノ</t>
    </rPh>
    <rPh sb="4" eb="6">
      <t>ショリ</t>
    </rPh>
    <rPh sb="6" eb="8">
      <t>シセツ</t>
    </rPh>
    <rPh sb="9" eb="11">
      <t>フカ</t>
    </rPh>
    <rPh sb="11" eb="13">
      <t>ツイジュウ</t>
    </rPh>
    <rPh sb="13" eb="15">
      <t>デンリョク</t>
    </rPh>
    <rPh sb="15" eb="17">
      <t>リョウキン</t>
    </rPh>
    <phoneticPr fontId="4"/>
  </si>
  <si>
    <t>１　横引処理施設　発電電力料金</t>
    <rPh sb="9" eb="11">
      <t>ハツデン</t>
    </rPh>
    <rPh sb="11" eb="13">
      <t>デンリョク</t>
    </rPh>
    <rPh sb="13" eb="15">
      <t>リョウキン</t>
    </rPh>
    <phoneticPr fontId="4"/>
  </si>
  <si>
    <t>２　横引処理施設　負荷追従電力料金</t>
    <rPh sb="9" eb="11">
      <t>フカ</t>
    </rPh>
    <rPh sb="11" eb="13">
      <t>ツイジュウ</t>
    </rPh>
    <rPh sb="13" eb="15">
      <t>デンリョク</t>
    </rPh>
    <rPh sb="15" eb="17">
      <t>リョウキン</t>
    </rPh>
    <phoneticPr fontId="4"/>
  </si>
  <si>
    <t>２　富士見東部処理施設　負荷追従電力料金</t>
    <rPh sb="2" eb="5">
      <t>フジミ</t>
    </rPh>
    <rPh sb="5" eb="7">
      <t>トウブ</t>
    </rPh>
    <rPh sb="7" eb="9">
      <t>ショリ</t>
    </rPh>
    <rPh sb="9" eb="11">
      <t>シセツ</t>
    </rPh>
    <rPh sb="12" eb="14">
      <t>フカ</t>
    </rPh>
    <rPh sb="14" eb="16">
      <t>ツイジュウ</t>
    </rPh>
    <rPh sb="16" eb="18">
      <t>デンリョク</t>
    </rPh>
    <rPh sb="18" eb="20">
      <t>リョウキン</t>
    </rPh>
    <phoneticPr fontId="4"/>
  </si>
  <si>
    <t>１　樋越処理施設　発電電力料金</t>
    <rPh sb="9" eb="11">
      <t>ハツデン</t>
    </rPh>
    <rPh sb="11" eb="13">
      <t>デンリョク</t>
    </rPh>
    <rPh sb="13" eb="15">
      <t>リョウキン</t>
    </rPh>
    <phoneticPr fontId="4"/>
  </si>
  <si>
    <t>２　樋越処理施設　負荷追従電力料金</t>
    <rPh sb="9" eb="11">
      <t>フカ</t>
    </rPh>
    <rPh sb="11" eb="13">
      <t>ツイジュウ</t>
    </rPh>
    <rPh sb="13" eb="15">
      <t>デンリョク</t>
    </rPh>
    <rPh sb="15" eb="17">
      <t>リョウキン</t>
    </rPh>
    <phoneticPr fontId="4"/>
  </si>
  <si>
    <t>２　新屋処理施設　負荷追従電力料金</t>
    <rPh sb="9" eb="11">
      <t>フカ</t>
    </rPh>
    <rPh sb="11" eb="13">
      <t>ツイジュウ</t>
    </rPh>
    <rPh sb="13" eb="15">
      <t>デンリョク</t>
    </rPh>
    <rPh sb="15" eb="17">
      <t>リョウキン</t>
    </rPh>
    <phoneticPr fontId="4"/>
  </si>
  <si>
    <t>１　新屋処理施設　発電電力料金</t>
    <rPh sb="9" eb="11">
      <t>ハツデン</t>
    </rPh>
    <rPh sb="11" eb="13">
      <t>デンリョク</t>
    </rPh>
    <rPh sb="13" eb="15">
      <t>リョウキン</t>
    </rPh>
    <phoneticPr fontId="4"/>
  </si>
  <si>
    <t>１　込皆戸処理施設　発電電力料金</t>
    <rPh sb="2" eb="5">
      <t>コミガイト</t>
    </rPh>
    <rPh sb="5" eb="7">
      <t>ショリ</t>
    </rPh>
    <rPh sb="7" eb="9">
      <t>シセツ</t>
    </rPh>
    <rPh sb="10" eb="12">
      <t>ハツデン</t>
    </rPh>
    <rPh sb="12" eb="14">
      <t>デンリョク</t>
    </rPh>
    <rPh sb="14" eb="16">
      <t>リョウキン</t>
    </rPh>
    <phoneticPr fontId="4"/>
  </si>
  <si>
    <t>２　込皆戸処理施設　負荷追従電力料金</t>
    <rPh sb="2" eb="5">
      <t>コミガイト</t>
    </rPh>
    <rPh sb="5" eb="7">
      <t>ショリ</t>
    </rPh>
    <rPh sb="7" eb="9">
      <t>シセツ</t>
    </rPh>
    <rPh sb="10" eb="12">
      <t>フカ</t>
    </rPh>
    <rPh sb="12" eb="14">
      <t>ツイジュウ</t>
    </rPh>
    <rPh sb="14" eb="16">
      <t>デンリョク</t>
    </rPh>
    <rPh sb="16" eb="18">
      <t>リョウキン</t>
    </rPh>
    <phoneticPr fontId="4"/>
  </si>
  <si>
    <t>１　荒砥北部処理施設　発電電力料金</t>
    <rPh sb="2" eb="4">
      <t>アラト</t>
    </rPh>
    <rPh sb="4" eb="6">
      <t>ホクブ</t>
    </rPh>
    <rPh sb="6" eb="8">
      <t>ショリ</t>
    </rPh>
    <rPh sb="8" eb="10">
      <t>シセツ</t>
    </rPh>
    <rPh sb="11" eb="13">
      <t>ハツデン</t>
    </rPh>
    <rPh sb="13" eb="15">
      <t>デンリョク</t>
    </rPh>
    <rPh sb="15" eb="17">
      <t>リョウキン</t>
    </rPh>
    <phoneticPr fontId="4"/>
  </si>
  <si>
    <t>２　荒砥北部処理施設　負荷追従電力料金</t>
    <rPh sb="2" eb="4">
      <t>アラト</t>
    </rPh>
    <rPh sb="4" eb="6">
      <t>ホクブ</t>
    </rPh>
    <rPh sb="6" eb="8">
      <t>ショリ</t>
    </rPh>
    <rPh sb="8" eb="10">
      <t>シセツ</t>
    </rPh>
    <rPh sb="11" eb="13">
      <t>フカ</t>
    </rPh>
    <rPh sb="13" eb="15">
      <t>ツイジュウ</t>
    </rPh>
    <rPh sb="15" eb="17">
      <t>デンリョク</t>
    </rPh>
    <rPh sb="17" eb="19">
      <t>リョウキン</t>
    </rPh>
    <phoneticPr fontId="4"/>
  </si>
  <si>
    <t>１　大室処理施設　発電電力料金</t>
    <rPh sb="9" eb="11">
      <t>ハツデン</t>
    </rPh>
    <rPh sb="11" eb="13">
      <t>デンリョク</t>
    </rPh>
    <rPh sb="13" eb="15">
      <t>リョウキン</t>
    </rPh>
    <phoneticPr fontId="4"/>
  </si>
  <si>
    <t>２　大室処理施設　負荷追従電力料金</t>
    <rPh sb="9" eb="11">
      <t>フカ</t>
    </rPh>
    <rPh sb="11" eb="13">
      <t>ツイジュウ</t>
    </rPh>
    <rPh sb="13" eb="15">
      <t>デンリョク</t>
    </rPh>
    <rPh sb="15" eb="17">
      <t>リョウキン</t>
    </rPh>
    <phoneticPr fontId="4"/>
  </si>
  <si>
    <t>１　二之宮処理施設　発電電力料金</t>
    <rPh sb="2" eb="5">
      <t>ニノミヤ</t>
    </rPh>
    <rPh sb="5" eb="7">
      <t>ショリ</t>
    </rPh>
    <rPh sb="7" eb="9">
      <t>シセツ</t>
    </rPh>
    <rPh sb="10" eb="12">
      <t>ハツデン</t>
    </rPh>
    <rPh sb="12" eb="14">
      <t>デンリョク</t>
    </rPh>
    <rPh sb="14" eb="16">
      <t>リョウキン</t>
    </rPh>
    <phoneticPr fontId="4"/>
  </si>
  <si>
    <t>２　二之宮処理施設　負荷追従電力料金</t>
    <rPh sb="2" eb="5">
      <t>ニノミヤ</t>
    </rPh>
    <rPh sb="5" eb="7">
      <t>ショリ</t>
    </rPh>
    <rPh sb="7" eb="9">
      <t>シセツ</t>
    </rPh>
    <rPh sb="10" eb="12">
      <t>フカ</t>
    </rPh>
    <rPh sb="12" eb="14">
      <t>ツイジュウ</t>
    </rPh>
    <rPh sb="14" eb="16">
      <t>デンリョク</t>
    </rPh>
    <rPh sb="16" eb="18">
      <t>リョウキン</t>
    </rPh>
    <phoneticPr fontId="4"/>
  </si>
  <si>
    <t>１　今井処理施設　発電電力料金</t>
    <rPh sb="9" eb="11">
      <t>ハツデン</t>
    </rPh>
    <rPh sb="11" eb="13">
      <t>デンリョク</t>
    </rPh>
    <rPh sb="13" eb="15">
      <t>リョウキン</t>
    </rPh>
    <phoneticPr fontId="4"/>
  </si>
  <si>
    <t>２　今井処理施設　負荷追従電力料金</t>
    <rPh sb="9" eb="11">
      <t>フカ</t>
    </rPh>
    <rPh sb="11" eb="13">
      <t>ツイジュウ</t>
    </rPh>
    <rPh sb="13" eb="15">
      <t>デンリョク</t>
    </rPh>
    <rPh sb="15" eb="17">
      <t>リョウキン</t>
    </rPh>
    <phoneticPr fontId="4"/>
  </si>
  <si>
    <t>１　上増田処理施設　発電電力料金</t>
    <rPh sb="2" eb="3">
      <t>ウエ</t>
    </rPh>
    <rPh sb="3" eb="5">
      <t>マスダ</t>
    </rPh>
    <rPh sb="5" eb="7">
      <t>ショリ</t>
    </rPh>
    <rPh sb="7" eb="9">
      <t>シセツ</t>
    </rPh>
    <rPh sb="10" eb="12">
      <t>ハツデン</t>
    </rPh>
    <rPh sb="12" eb="14">
      <t>デンリョク</t>
    </rPh>
    <rPh sb="14" eb="16">
      <t>リョウキン</t>
    </rPh>
    <phoneticPr fontId="4"/>
  </si>
  <si>
    <t>２　上増田処理施設　負荷追従電力料金</t>
    <rPh sb="2" eb="3">
      <t>ウエ</t>
    </rPh>
    <rPh sb="3" eb="5">
      <t>マスダ</t>
    </rPh>
    <rPh sb="5" eb="7">
      <t>ショリ</t>
    </rPh>
    <rPh sb="7" eb="9">
      <t>シセツ</t>
    </rPh>
    <rPh sb="10" eb="12">
      <t>フカ</t>
    </rPh>
    <rPh sb="12" eb="14">
      <t>ツイジュウ</t>
    </rPh>
    <rPh sb="14" eb="16">
      <t>デンリョク</t>
    </rPh>
    <rPh sb="16" eb="18">
      <t>リョウキン</t>
    </rPh>
    <phoneticPr fontId="4"/>
  </si>
  <si>
    <t>１　小屋原処理施設　発電電力料金</t>
    <rPh sb="2" eb="5">
      <t>コヤハラ</t>
    </rPh>
    <rPh sb="5" eb="7">
      <t>ショリ</t>
    </rPh>
    <rPh sb="7" eb="9">
      <t>シセツ</t>
    </rPh>
    <rPh sb="10" eb="12">
      <t>ハツデン</t>
    </rPh>
    <rPh sb="12" eb="14">
      <t>デンリョク</t>
    </rPh>
    <rPh sb="14" eb="16">
      <t>リョウキン</t>
    </rPh>
    <phoneticPr fontId="4"/>
  </si>
  <si>
    <t>２　小屋原処理施設　負荷追従電力料金</t>
    <rPh sb="2" eb="5">
      <t>コヤハラ</t>
    </rPh>
    <rPh sb="5" eb="7">
      <t>ショリ</t>
    </rPh>
    <rPh sb="7" eb="9">
      <t>シセツ</t>
    </rPh>
    <rPh sb="10" eb="12">
      <t>フカ</t>
    </rPh>
    <rPh sb="12" eb="14">
      <t>ツイジュウ</t>
    </rPh>
    <rPh sb="14" eb="16">
      <t>デンリョク</t>
    </rPh>
    <rPh sb="16" eb="18">
      <t>リョウキン</t>
    </rPh>
    <phoneticPr fontId="4"/>
  </si>
  <si>
    <t>１　富士見東部処理施設　発電電力料金</t>
    <rPh sb="2" eb="5">
      <t>フジミ</t>
    </rPh>
    <rPh sb="5" eb="7">
      <t>トウブ</t>
    </rPh>
    <rPh sb="7" eb="9">
      <t>ショリ</t>
    </rPh>
    <rPh sb="9" eb="11">
      <t>シセツ</t>
    </rPh>
    <rPh sb="12" eb="14">
      <t>ハツデン</t>
    </rPh>
    <rPh sb="14" eb="16">
      <t>デンリョク</t>
    </rPh>
    <rPh sb="16" eb="18">
      <t>リョウキン</t>
    </rPh>
    <phoneticPr fontId="4"/>
  </si>
  <si>
    <t>供給施設
電力料金削減金額　合計　</t>
    <rPh sb="0" eb="2">
      <t>キョウキュウ</t>
    </rPh>
    <rPh sb="2" eb="4">
      <t>シセツ</t>
    </rPh>
    <rPh sb="5" eb="7">
      <t>デンリョク</t>
    </rPh>
    <rPh sb="7" eb="9">
      <t>リョウキン</t>
    </rPh>
    <rPh sb="9" eb="11">
      <t>サクゲン</t>
    </rPh>
    <rPh sb="11" eb="13">
      <t>キンガク</t>
    </rPh>
    <rPh sb="14" eb="16">
      <t>ゴウケイ</t>
    </rPh>
    <phoneticPr fontId="4"/>
  </si>
  <si>
    <t>前橋市水道庁舎
電力料金削減金額　合計　</t>
    <rPh sb="0" eb="3">
      <t>マエバシシ</t>
    </rPh>
    <rPh sb="3" eb="5">
      <t>スイドウ</t>
    </rPh>
    <rPh sb="5" eb="7">
      <t>チョウシャ</t>
    </rPh>
    <rPh sb="8" eb="12">
      <t>デンリョクリョウキン</t>
    </rPh>
    <rPh sb="12" eb="14">
      <t>サクゲン</t>
    </rPh>
    <rPh sb="14" eb="16">
      <t>キンガク</t>
    </rPh>
    <rPh sb="17" eb="19">
      <t>ゴウケイ</t>
    </rPh>
    <phoneticPr fontId="4"/>
  </si>
  <si>
    <t>白川東処理施設
電力料金削減金額　合計　</t>
    <rPh sb="8" eb="10">
      <t>デンリョク</t>
    </rPh>
    <rPh sb="10" eb="12">
      <t>リョウキン</t>
    </rPh>
    <rPh sb="12" eb="14">
      <t>サクゲン</t>
    </rPh>
    <rPh sb="14" eb="16">
      <t>キンガク</t>
    </rPh>
    <rPh sb="17" eb="19">
      <t>ゴウケイ</t>
    </rPh>
    <phoneticPr fontId="4"/>
  </si>
  <si>
    <t>米野処理施設
電力料金削減金額　合計　</t>
    <rPh sb="7" eb="9">
      <t>デンリョク</t>
    </rPh>
    <rPh sb="9" eb="11">
      <t>リョウキン</t>
    </rPh>
    <rPh sb="11" eb="13">
      <t>サクゲン</t>
    </rPh>
    <rPh sb="13" eb="15">
      <t>キンガク</t>
    </rPh>
    <rPh sb="16" eb="18">
      <t>ゴウケイ</t>
    </rPh>
    <phoneticPr fontId="4"/>
  </si>
  <si>
    <t>横引処理施設
電力料金削減金額　合計　</t>
    <rPh sb="7" eb="9">
      <t>デンリョク</t>
    </rPh>
    <rPh sb="9" eb="11">
      <t>リョウキン</t>
    </rPh>
    <rPh sb="11" eb="13">
      <t>サクゲン</t>
    </rPh>
    <rPh sb="13" eb="15">
      <t>キンガク</t>
    </rPh>
    <rPh sb="16" eb="18">
      <t>ゴウケイ</t>
    </rPh>
    <phoneticPr fontId="4"/>
  </si>
  <si>
    <t>富士見東部処理施設
電力料金削減金額　合計　</t>
    <rPh sb="10" eb="12">
      <t>デンリョク</t>
    </rPh>
    <rPh sb="12" eb="14">
      <t>リョウキン</t>
    </rPh>
    <rPh sb="14" eb="16">
      <t>サクゲン</t>
    </rPh>
    <rPh sb="16" eb="18">
      <t>キンガク</t>
    </rPh>
    <rPh sb="19" eb="21">
      <t>ゴウケイ</t>
    </rPh>
    <phoneticPr fontId="4"/>
  </si>
  <si>
    <t>樋越処理施設
電力料金削減金額　合計　</t>
    <rPh sb="7" eb="9">
      <t>デンリョク</t>
    </rPh>
    <rPh sb="9" eb="11">
      <t>リョウキン</t>
    </rPh>
    <rPh sb="11" eb="13">
      <t>サクゲン</t>
    </rPh>
    <rPh sb="13" eb="15">
      <t>キンガク</t>
    </rPh>
    <rPh sb="16" eb="18">
      <t>ゴウケイ</t>
    </rPh>
    <phoneticPr fontId="4"/>
  </si>
  <si>
    <t>新屋処理施設
電力料金削減金額　合計　</t>
    <rPh sb="7" eb="9">
      <t>デンリョク</t>
    </rPh>
    <rPh sb="9" eb="11">
      <t>リョウキン</t>
    </rPh>
    <rPh sb="11" eb="13">
      <t>サクゲン</t>
    </rPh>
    <rPh sb="13" eb="15">
      <t>キンガク</t>
    </rPh>
    <rPh sb="16" eb="18">
      <t>ゴウケイ</t>
    </rPh>
    <phoneticPr fontId="4"/>
  </si>
  <si>
    <t>込皆戸処理施設
電力料金削減金額　合計　</t>
    <rPh sb="8" eb="10">
      <t>デンリョク</t>
    </rPh>
    <rPh sb="10" eb="12">
      <t>リョウキン</t>
    </rPh>
    <rPh sb="12" eb="14">
      <t>サクゲン</t>
    </rPh>
    <rPh sb="14" eb="16">
      <t>キンガク</t>
    </rPh>
    <rPh sb="17" eb="19">
      <t>ゴウケイ</t>
    </rPh>
    <phoneticPr fontId="4"/>
  </si>
  <si>
    <t>荒砥北部処理施設
電力料金削減金額　合計　</t>
    <rPh sb="9" eb="11">
      <t>デンリョク</t>
    </rPh>
    <rPh sb="11" eb="13">
      <t>リョウキン</t>
    </rPh>
    <rPh sb="13" eb="15">
      <t>サクゲン</t>
    </rPh>
    <rPh sb="15" eb="17">
      <t>キンガク</t>
    </rPh>
    <rPh sb="18" eb="20">
      <t>ゴウケイ</t>
    </rPh>
    <phoneticPr fontId="4"/>
  </si>
  <si>
    <t>大室処理施設
電力料金削減金額　合計　</t>
    <rPh sb="7" eb="9">
      <t>デンリョク</t>
    </rPh>
    <rPh sb="9" eb="11">
      <t>リョウキン</t>
    </rPh>
    <rPh sb="11" eb="13">
      <t>サクゲン</t>
    </rPh>
    <rPh sb="13" eb="15">
      <t>キンガク</t>
    </rPh>
    <rPh sb="16" eb="18">
      <t>ゴウケイ</t>
    </rPh>
    <phoneticPr fontId="4"/>
  </si>
  <si>
    <t>二之宮処理施設
電力料金削減金額　合計　</t>
    <rPh sb="8" eb="10">
      <t>デンリョク</t>
    </rPh>
    <rPh sb="10" eb="12">
      <t>リョウキン</t>
    </rPh>
    <rPh sb="12" eb="14">
      <t>サクゲン</t>
    </rPh>
    <rPh sb="14" eb="16">
      <t>キンガク</t>
    </rPh>
    <rPh sb="17" eb="19">
      <t>ゴウケイ</t>
    </rPh>
    <phoneticPr fontId="4"/>
  </si>
  <si>
    <t>今井処理施設
電力料金削減金額　合計　</t>
    <rPh sb="7" eb="9">
      <t>デンリョク</t>
    </rPh>
    <rPh sb="9" eb="11">
      <t>リョウキン</t>
    </rPh>
    <rPh sb="11" eb="13">
      <t>サクゲン</t>
    </rPh>
    <rPh sb="13" eb="15">
      <t>キンガク</t>
    </rPh>
    <rPh sb="16" eb="18">
      <t>ゴウケイ</t>
    </rPh>
    <phoneticPr fontId="4"/>
  </si>
  <si>
    <t>上増田処理施設
電力料金削減金額　合計　</t>
    <rPh sb="8" eb="10">
      <t>デンリョク</t>
    </rPh>
    <rPh sb="10" eb="12">
      <t>リョウキン</t>
    </rPh>
    <rPh sb="12" eb="14">
      <t>サクゲン</t>
    </rPh>
    <rPh sb="14" eb="16">
      <t>キンガク</t>
    </rPh>
    <rPh sb="17" eb="19">
      <t>ゴウケイ</t>
    </rPh>
    <phoneticPr fontId="4"/>
  </si>
  <si>
    <t>小屋原処理施設
電力料金削減金額　合計　</t>
    <rPh sb="8" eb="10">
      <t>デンリョク</t>
    </rPh>
    <rPh sb="10" eb="12">
      <t>リョウキン</t>
    </rPh>
    <rPh sb="12" eb="14">
      <t>サクゲン</t>
    </rPh>
    <rPh sb="14" eb="16">
      <t>キンガク</t>
    </rPh>
    <rPh sb="17" eb="19">
      <t>ゴウケイ</t>
    </rPh>
    <phoneticPr fontId="4"/>
  </si>
  <si>
    <t>・事業用地の賃借料は、年４７６，４１０円以上の金額を入力してください。</t>
    <rPh sb="1" eb="3">
      <t>ジギョウ</t>
    </rPh>
    <rPh sb="3" eb="5">
      <t>ヨウチ</t>
    </rPh>
    <rPh sb="6" eb="9">
      <t>チンシャクリョウ</t>
    </rPh>
    <rPh sb="23" eb="25">
      <t>キンガク</t>
    </rPh>
    <rPh sb="26" eb="28">
      <t>ニュウリョク</t>
    </rPh>
    <phoneticPr fontId="4"/>
  </si>
  <si>
    <t>様式第8号</t>
    <rPh sb="0" eb="2">
      <t>ヨウシキ</t>
    </rPh>
    <rPh sb="2" eb="3">
      <t>ダイ</t>
    </rPh>
    <rPh sb="4" eb="5">
      <t>ゴウ</t>
    </rPh>
    <phoneticPr fontId="3"/>
  </si>
  <si>
    <t>様式第8号－1</t>
    <rPh sb="0" eb="2">
      <t>ヨウシキ</t>
    </rPh>
    <rPh sb="2" eb="3">
      <t>ダイ</t>
    </rPh>
    <rPh sb="4" eb="5">
      <t>ゴウ</t>
    </rPh>
    <phoneticPr fontId="3"/>
  </si>
  <si>
    <t>様式第8号－2</t>
    <rPh sb="0" eb="2">
      <t>ヨウシキ</t>
    </rPh>
    <rPh sb="2" eb="3">
      <t>ダイ</t>
    </rPh>
    <rPh sb="4" eb="5">
      <t>ゴウ</t>
    </rPh>
    <phoneticPr fontId="3"/>
  </si>
  <si>
    <t>様式第8号－3</t>
    <rPh sb="0" eb="2">
      <t>ヨウシキ</t>
    </rPh>
    <rPh sb="2" eb="3">
      <t>ダイ</t>
    </rPh>
    <rPh sb="4" eb="5">
      <t>ゴウ</t>
    </rPh>
    <phoneticPr fontId="3"/>
  </si>
  <si>
    <t>様式第8号－4</t>
    <rPh sb="0" eb="2">
      <t>ヨウシキ</t>
    </rPh>
    <rPh sb="2" eb="3">
      <t>ダイ</t>
    </rPh>
    <rPh sb="4" eb="5">
      <t>ゴウ</t>
    </rPh>
    <phoneticPr fontId="3"/>
  </si>
  <si>
    <t>様式第8号－5</t>
    <rPh sb="0" eb="2">
      <t>ヨウシキ</t>
    </rPh>
    <rPh sb="2" eb="3">
      <t>ダイ</t>
    </rPh>
    <rPh sb="4" eb="5">
      <t>ゴウ</t>
    </rPh>
    <phoneticPr fontId="3"/>
  </si>
  <si>
    <t>様式第8号－6</t>
    <rPh sb="0" eb="2">
      <t>ヨウシキ</t>
    </rPh>
    <rPh sb="2" eb="3">
      <t>ダイ</t>
    </rPh>
    <rPh sb="4" eb="5">
      <t>ゴウ</t>
    </rPh>
    <phoneticPr fontId="3"/>
  </si>
  <si>
    <t>様式第8号－7</t>
    <rPh sb="0" eb="2">
      <t>ヨウシキ</t>
    </rPh>
    <rPh sb="2" eb="3">
      <t>ダイ</t>
    </rPh>
    <rPh sb="4" eb="5">
      <t>ゴウ</t>
    </rPh>
    <phoneticPr fontId="3"/>
  </si>
  <si>
    <t>様式第8号－8</t>
    <rPh sb="0" eb="2">
      <t>ヨウシキ</t>
    </rPh>
    <rPh sb="2" eb="3">
      <t>ダイ</t>
    </rPh>
    <rPh sb="4" eb="5">
      <t>ゴウ</t>
    </rPh>
    <phoneticPr fontId="3"/>
  </si>
  <si>
    <t>様式第8号－9</t>
    <rPh sb="0" eb="2">
      <t>ヨウシキ</t>
    </rPh>
    <rPh sb="2" eb="3">
      <t>ダイ</t>
    </rPh>
    <rPh sb="4" eb="5">
      <t>ゴウ</t>
    </rPh>
    <phoneticPr fontId="3"/>
  </si>
  <si>
    <t>様式第8号－10</t>
    <rPh sb="0" eb="2">
      <t>ヨウシキ</t>
    </rPh>
    <rPh sb="2" eb="3">
      <t>ダイ</t>
    </rPh>
    <rPh sb="4" eb="5">
      <t>ゴウ</t>
    </rPh>
    <phoneticPr fontId="3"/>
  </si>
  <si>
    <t>様式第8号－11</t>
    <rPh sb="0" eb="2">
      <t>ヨウシキ</t>
    </rPh>
    <rPh sb="2" eb="3">
      <t>ダイ</t>
    </rPh>
    <rPh sb="4" eb="5">
      <t>ゴウ</t>
    </rPh>
    <phoneticPr fontId="3"/>
  </si>
  <si>
    <t>様式第8号－12</t>
    <rPh sb="0" eb="2">
      <t>ヨウシキ</t>
    </rPh>
    <rPh sb="2" eb="3">
      <t>ダイ</t>
    </rPh>
    <rPh sb="4" eb="5">
      <t>ゴウ</t>
    </rPh>
    <phoneticPr fontId="3"/>
  </si>
  <si>
    <t>様式第8号－13</t>
    <rPh sb="0" eb="2">
      <t>ヨウシキ</t>
    </rPh>
    <rPh sb="2" eb="3">
      <t>ダイ</t>
    </rPh>
    <rPh sb="4" eb="5">
      <t>ゴウ</t>
    </rPh>
    <phoneticPr fontId="3"/>
  </si>
  <si>
    <t>様式第8号－14</t>
    <rPh sb="0" eb="2">
      <t>ヨウシキ</t>
    </rPh>
    <rPh sb="2" eb="3">
      <t>ダイ</t>
    </rPh>
    <rPh sb="4" eb="5">
      <t>ゴウ</t>
    </rPh>
    <phoneticPr fontId="3"/>
  </si>
  <si>
    <t>・力率は１００パーセントとし、再生可能エネルギー発電促進賦課金は、考慮しないこととします。</t>
    <phoneticPr fontId="3"/>
  </si>
  <si>
    <t>・燃料費等調整額は、負荷追従電力のみ加算することとします。</t>
    <rPh sb="18" eb="20">
      <t>カサン</t>
    </rPh>
    <phoneticPr fontId="3"/>
  </si>
  <si>
    <t>・各削減金額欄に小数点以下が生じた場合は、小数点以下を切捨てとします。</t>
    <rPh sb="1" eb="2">
      <t>カク</t>
    </rPh>
    <rPh sb="2" eb="4">
      <t>サクゲン</t>
    </rPh>
    <rPh sb="4" eb="6">
      <t>キンガク</t>
    </rPh>
    <rPh sb="6" eb="7">
      <t>ラン</t>
    </rPh>
    <rPh sb="8" eb="11">
      <t>ショウスウテン</t>
    </rPh>
    <rPh sb="11" eb="13">
      <t>イカ</t>
    </rPh>
    <rPh sb="14" eb="15">
      <t>ショウ</t>
    </rPh>
    <rPh sb="17" eb="19">
      <t>バアイ</t>
    </rPh>
    <rPh sb="21" eb="24">
      <t>ショウスウテン</t>
    </rPh>
    <rPh sb="24" eb="26">
      <t>イカ</t>
    </rPh>
    <rPh sb="27" eb="29">
      <t>キリス</t>
    </rPh>
    <phoneticPr fontId="4"/>
  </si>
  <si>
    <t>・２各電力使用量は、１の各電力使用量を記載するとことで差し引かれる。</t>
    <rPh sb="2" eb="5">
      <t>カクデンリョク</t>
    </rPh>
    <rPh sb="5" eb="8">
      <t>シヨウリョウ</t>
    </rPh>
    <rPh sb="12" eb="13">
      <t>カク</t>
    </rPh>
    <rPh sb="13" eb="15">
      <t>ハツデンリョク</t>
    </rPh>
    <rPh sb="15" eb="17">
      <t>シヨウ</t>
    </rPh>
    <rPh sb="17" eb="18">
      <t>リョウ</t>
    </rPh>
    <rPh sb="19" eb="21">
      <t>キサイ</t>
    </rPh>
    <rPh sb="27" eb="28">
      <t>サ</t>
    </rPh>
    <rPh sb="29" eb="30">
      <t>ヒ</t>
    </rPh>
    <phoneticPr fontId="4"/>
  </si>
  <si>
    <t>・２の差し引き前の各電力使用量は、令和６年１０月から１年間の予定使用電力量です。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3" eb="24">
      <t>ガツ</t>
    </rPh>
    <rPh sb="27" eb="29">
      <t>ネンカン</t>
    </rPh>
    <rPh sb="30" eb="32">
      <t>ヨテイ</t>
    </rPh>
    <rPh sb="32" eb="34">
      <t>シヨウ</t>
    </rPh>
    <rPh sb="34" eb="36">
      <t>デンリョク</t>
    </rPh>
    <rPh sb="36" eb="37">
      <t>リョウ</t>
    </rPh>
    <phoneticPr fontId="4"/>
  </si>
  <si>
    <t>　※発電電力1kWhにつき、燃料費等調整額として、２．５円を削減したこととします。</t>
    <phoneticPr fontId="3"/>
  </si>
  <si>
    <t>・黄色のセルに数量及び単価金額（税込）を記載すること（単価は、小数点第2位までとします。）。</t>
    <rPh sb="1" eb="3">
      <t>キイロ</t>
    </rPh>
    <rPh sb="7" eb="9">
      <t>スウリョウ</t>
    </rPh>
    <rPh sb="9" eb="10">
      <t>オヨ</t>
    </rPh>
    <rPh sb="11" eb="13">
      <t>タンカ</t>
    </rPh>
    <rPh sb="13" eb="15">
      <t>キンガク</t>
    </rPh>
    <rPh sb="16" eb="18">
      <t>ゼイコ</t>
    </rPh>
    <rPh sb="20" eb="22">
      <t>キサイ</t>
    </rPh>
    <phoneticPr fontId="4"/>
  </si>
  <si>
    <t>・２各電力使用量は、１の各電力使用量を記載するとことで差し引かれます。</t>
    <rPh sb="2" eb="5">
      <t>カクデンリョク</t>
    </rPh>
    <rPh sb="5" eb="8">
      <t>シヨウリョウ</t>
    </rPh>
    <rPh sb="12" eb="13">
      <t>カク</t>
    </rPh>
    <rPh sb="13" eb="15">
      <t>ハツデンリョク</t>
    </rPh>
    <rPh sb="15" eb="17">
      <t>シヨウ</t>
    </rPh>
    <rPh sb="17" eb="18">
      <t>リョウ</t>
    </rPh>
    <rPh sb="19" eb="21">
      <t>キサイ</t>
    </rPh>
    <rPh sb="27" eb="28">
      <t>サ</t>
    </rPh>
    <rPh sb="29" eb="3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</si>
</sst>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金&quot;#,##0&quot;円(税込)&quot;"/>
    <numFmt numFmtId="177" formatCode="#,##0_ "/>
    <numFmt numFmtId="178" formatCode="#,##0.00_ "/>
    <numFmt numFmtId="179" formatCode="#,##0.00_);[Red]\(#,##0.00\)"/>
    <numFmt numFmtId="180" formatCode="0.00_);[Red]\(0.00\)"/>
    <numFmt numFmtId="181" formatCode="#,##0&quot;kWh&quot;"/>
    <numFmt numFmtId="182" formatCode="#,##0&quot;t-CO2&quot;"/>
    <numFmt numFmtId="183" formatCode="#,##0.000000&quot;t-CO2/kWh&quot;"/>
    <numFmt numFmtId="184" formatCode="&quot;年&quot;#,##0&quot;円(税込)&quot;"/>
  </numFmts>
  <fonts count="13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1"/>
      <color rgb="FF3F3F3F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8" fontId="5" fillId="3" borderId="2" xfId="0" applyNumberFormat="1" applyFont="1" applyFill="1" applyBorder="1" applyProtection="1">
      <alignment vertical="center"/>
      <protection locked="0"/>
    </xf>
    <xf numFmtId="179" fontId="5" fillId="3" borderId="2" xfId="0" applyNumberFormat="1" applyFont="1" applyFill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0" applyNumberFormat="1" applyFont="1" applyBorder="1">
      <alignment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177" fontId="5" fillId="3" borderId="2" xfId="0" applyNumberFormat="1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7" fontId="11" fillId="0" borderId="2" xfId="0" applyNumberFormat="1" applyFont="1" applyBorder="1">
      <alignment vertical="center"/>
    </xf>
    <xf numFmtId="177" fontId="11" fillId="0" borderId="2" xfId="0" applyNumberFormat="1" applyFont="1" applyFill="1" applyBorder="1">
      <alignment vertical="center"/>
    </xf>
    <xf numFmtId="179" fontId="5" fillId="0" borderId="2" xfId="0" applyNumberFormat="1" applyFont="1" applyFill="1" applyBorder="1" applyProtection="1">
      <alignment vertical="center"/>
      <protection locked="0"/>
    </xf>
    <xf numFmtId="180" fontId="5" fillId="0" borderId="2" xfId="0" applyNumberFormat="1" applyFont="1" applyBorder="1" applyAlignment="1">
      <alignment vertical="center"/>
    </xf>
    <xf numFmtId="177" fontId="5" fillId="0" borderId="2" xfId="0" applyNumberFormat="1" applyFont="1" applyFill="1" applyBorder="1" applyProtection="1">
      <alignment vertical="center"/>
      <protection locked="0"/>
    </xf>
    <xf numFmtId="180" fontId="11" fillId="0" borderId="2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77" fontId="12" fillId="0" borderId="4" xfId="0" applyNumberFormat="1" applyFont="1" applyBorder="1">
      <alignment vertical="center"/>
    </xf>
    <xf numFmtId="0" fontId="12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82" fontId="7" fillId="0" borderId="6" xfId="0" applyNumberFormat="1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8" xfId="0" applyNumberFormat="1" applyFont="1" applyBorder="1" applyAlignment="1">
      <alignment horizontal="center" vertical="center"/>
    </xf>
    <xf numFmtId="183" fontId="7" fillId="3" borderId="6" xfId="0" applyNumberFormat="1" applyFont="1" applyFill="1" applyBorder="1" applyAlignment="1">
      <alignment horizontal="center" vertical="center"/>
    </xf>
    <xf numFmtId="183" fontId="7" fillId="3" borderId="7" xfId="0" applyNumberFormat="1" applyFont="1" applyFill="1" applyBorder="1" applyAlignment="1">
      <alignment horizontal="center" vertical="center"/>
    </xf>
    <xf numFmtId="183" fontId="7" fillId="3" borderId="8" xfId="0" applyNumberFormat="1" applyFont="1" applyFill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1" fontId="7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84" fontId="7" fillId="3" borderId="1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F15" sqref="F15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80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6" spans="1:7" ht="20.25" customHeight="1" x14ac:dyDescent="0.4">
      <c r="B6" s="2" t="s">
        <v>22</v>
      </c>
    </row>
    <row r="7" spans="1:7" ht="23.25" customHeight="1" x14ac:dyDescent="0.4">
      <c r="B7" s="2" t="s">
        <v>18</v>
      </c>
    </row>
    <row r="8" spans="1:7" ht="14.25" thickBot="1" x14ac:dyDescent="0.45"/>
    <row r="9" spans="1:7" ht="30.75" customHeight="1" thickBot="1" x14ac:dyDescent="0.45">
      <c r="B9" s="18" t="s">
        <v>29</v>
      </c>
      <c r="C9" s="45"/>
      <c r="D9" s="45"/>
      <c r="E9" s="45"/>
      <c r="G9" s="4"/>
    </row>
    <row r="10" spans="1:7" ht="14.25" thickBot="1" x14ac:dyDescent="0.45"/>
    <row r="11" spans="1:7" ht="30.75" customHeight="1" thickBot="1" x14ac:dyDescent="0.45">
      <c r="B11" s="27" t="s">
        <v>64</v>
      </c>
      <c r="C11" s="34">
        <f>IFERROR('前橋市水道庁舎(第8号-1)'!C6+SUM('白川東処理施設(第8号-2):小屋原処理施設(第8号-14)'!C6:E6),"")</f>
        <v>0</v>
      </c>
      <c r="D11" s="34"/>
      <c r="E11" s="34"/>
      <c r="F11" s="4"/>
      <c r="G11" s="4"/>
    </row>
    <row r="12" spans="1:7" ht="30.75" customHeight="1" thickBot="1" x14ac:dyDescent="0.45">
      <c r="B12" s="18" t="s">
        <v>27</v>
      </c>
      <c r="C12" s="41">
        <f>IFERROR('前橋市水道庁舎(第8号-1)'!C14+SUM('白川東処理施設(第8号-2):小屋原処理施設(第8号-14)'!C16),"")</f>
        <v>0</v>
      </c>
      <c r="D12" s="42"/>
      <c r="E12" s="43"/>
      <c r="G12" s="4"/>
    </row>
    <row r="13" spans="1:7" ht="30.75" customHeight="1" thickBot="1" x14ac:dyDescent="0.45">
      <c r="B13" s="18" t="s">
        <v>24</v>
      </c>
      <c r="C13" s="41">
        <f>IFERROR('前橋市水道庁舎(第8号-1)'!C20+SUM('白川東処理施設(第8号-2):小屋原処理施設(第8号-14)'!C24),"")</f>
        <v>2473612</v>
      </c>
      <c r="D13" s="42"/>
      <c r="E13" s="43"/>
      <c r="G13" s="4"/>
    </row>
    <row r="14" spans="1:7" ht="30.75" customHeight="1" thickBot="1" x14ac:dyDescent="0.45">
      <c r="B14" s="27" t="s">
        <v>23</v>
      </c>
      <c r="C14" s="38"/>
      <c r="D14" s="39"/>
      <c r="E14" s="40"/>
      <c r="G14" s="4"/>
    </row>
    <row r="15" spans="1:7" ht="30.75" customHeight="1" thickBot="1" x14ac:dyDescent="0.45">
      <c r="B15" s="18" t="s">
        <v>19</v>
      </c>
      <c r="C15" s="35" t="str">
        <f>IF(C14="","",IFERROR(C12*0.000456+C13*(0.000456-C14),""))</f>
        <v/>
      </c>
      <c r="D15" s="36"/>
      <c r="E15" s="37"/>
      <c r="G15" s="4"/>
    </row>
    <row r="16" spans="1:7" ht="15" customHeight="1" x14ac:dyDescent="0.4"/>
    <row r="17" spans="2:7" ht="12" customHeight="1" x14ac:dyDescent="0.4"/>
    <row r="18" spans="2:7" ht="15.75" customHeight="1" x14ac:dyDescent="0.4">
      <c r="B18" s="2" t="s">
        <v>8</v>
      </c>
    </row>
    <row r="19" spans="2:7" ht="15.75" customHeight="1" x14ac:dyDescent="0.4">
      <c r="B19" s="32" t="s">
        <v>79</v>
      </c>
      <c r="C19" s="32"/>
      <c r="D19" s="32"/>
      <c r="E19" s="32"/>
      <c r="F19" s="32"/>
      <c r="G19" s="32"/>
    </row>
    <row r="20" spans="2:7" ht="16.5" customHeight="1" x14ac:dyDescent="0.4">
      <c r="B20" s="32" t="s">
        <v>38</v>
      </c>
      <c r="C20" s="32"/>
      <c r="D20" s="32"/>
      <c r="E20" s="32"/>
      <c r="F20" s="32"/>
      <c r="G20" s="32"/>
    </row>
    <row r="21" spans="2:7" ht="16.5" customHeight="1" x14ac:dyDescent="0.4">
      <c r="B21" s="20" t="s">
        <v>39</v>
      </c>
      <c r="C21" s="20"/>
      <c r="D21" s="20"/>
      <c r="E21" s="20"/>
      <c r="F21" s="20"/>
      <c r="G21" s="20"/>
    </row>
    <row r="22" spans="2:7" ht="16.5" customHeight="1" x14ac:dyDescent="0.4">
      <c r="B22" s="44" t="s">
        <v>28</v>
      </c>
      <c r="C22" s="44"/>
      <c r="D22" s="44"/>
      <c r="E22" s="44"/>
      <c r="F22" s="44"/>
      <c r="G22" s="44"/>
    </row>
    <row r="23" spans="2:7" ht="16.5" customHeight="1" x14ac:dyDescent="0.4">
      <c r="B23" s="32" t="s">
        <v>25</v>
      </c>
      <c r="C23" s="32"/>
      <c r="D23" s="32"/>
      <c r="E23" s="32"/>
      <c r="F23" s="32"/>
      <c r="G23" s="32"/>
    </row>
    <row r="24" spans="2:7" ht="16.5" customHeight="1" x14ac:dyDescent="0.4">
      <c r="B24" s="32" t="s">
        <v>26</v>
      </c>
      <c r="C24" s="32"/>
      <c r="D24" s="32"/>
      <c r="E24" s="32"/>
      <c r="F24" s="32"/>
      <c r="G24" s="32"/>
    </row>
    <row r="25" spans="2:7" x14ac:dyDescent="0.4">
      <c r="B25" s="32" t="s">
        <v>21</v>
      </c>
      <c r="C25" s="32"/>
      <c r="D25" s="32"/>
      <c r="E25" s="32"/>
      <c r="F25" s="32"/>
      <c r="G25" s="32"/>
    </row>
    <row r="26" spans="2:7" x14ac:dyDescent="0.4">
      <c r="B26" s="32" t="s">
        <v>20</v>
      </c>
      <c r="C26" s="32"/>
      <c r="D26" s="32"/>
      <c r="E26" s="32"/>
      <c r="F26" s="32"/>
      <c r="G26" s="32"/>
    </row>
    <row r="27" spans="2:7" ht="16.5" customHeight="1" x14ac:dyDescent="0.4"/>
    <row r="28" spans="2:7" ht="16.5" customHeight="1" x14ac:dyDescent="0.4"/>
    <row r="29" spans="2:7" ht="16.5" customHeight="1" x14ac:dyDescent="0.4"/>
    <row r="30" spans="2:7" ht="16.5" customHeight="1" x14ac:dyDescent="0.4"/>
    <row r="31" spans="2:7" ht="16.5" customHeight="1" x14ac:dyDescent="0.4"/>
  </sheetData>
  <mergeCells count="14">
    <mergeCell ref="B25:G25"/>
    <mergeCell ref="B26:G26"/>
    <mergeCell ref="B4:G4"/>
    <mergeCell ref="C11:E11"/>
    <mergeCell ref="C15:E15"/>
    <mergeCell ref="C14:E14"/>
    <mergeCell ref="C13:E13"/>
    <mergeCell ref="B22:G22"/>
    <mergeCell ref="B20:G20"/>
    <mergeCell ref="C12:E12"/>
    <mergeCell ref="B23:G23"/>
    <mergeCell ref="B24:G24"/>
    <mergeCell ref="C9:E9"/>
    <mergeCell ref="B19:G19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89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73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51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49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52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4803-C11</f>
        <v>4803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19276-C12</f>
        <v>19276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68648-C13</f>
        <v>68648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98554-C14</f>
        <v>98554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191281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C6" sqref="C6:E6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90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74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53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38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54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4447-C11</f>
        <v>4447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16878-C12</f>
        <v>16878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61444-C13</f>
        <v>61444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91927-C14</f>
        <v>91927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174696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91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75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55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44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56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5685-C11</f>
        <v>5685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20729-C12</f>
        <v>20729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74061-C13</f>
        <v>74061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112951-C14</f>
        <v>112951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213426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92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76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57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36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58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3976-C11</f>
        <v>3976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13656-C12</f>
        <v>13656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50117-C13</f>
        <v>50117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72786-C14</f>
        <v>72786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140535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93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77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59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26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60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2946-C11</f>
        <v>2946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11060-C12</f>
        <v>11060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38961-C13</f>
        <v>38961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56597-C14</f>
        <v>56597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109564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C18" sqref="C18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94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78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61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61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62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10064-C11</f>
        <v>10064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37211-C12</f>
        <v>37211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123127-C13</f>
        <v>123127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184045-C14</f>
        <v>184045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354447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G11" sqref="G11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81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65</v>
      </c>
      <c r="C6" s="46">
        <f>IF(G14+G20=0,0,G14+G20)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30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128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12</v>
      </c>
      <c r="C11" s="17"/>
      <c r="D11" s="9" t="s">
        <v>6</v>
      </c>
      <c r="E11" s="24">
        <v>23.67</v>
      </c>
      <c r="F11" s="11"/>
      <c r="G11" s="8" t="str">
        <f t="shared" ref="G11" si="0">IF(C11*F11=0,"",ROUNDDOWN(C11*(E11-F11),0))</f>
        <v/>
      </c>
    </row>
    <row r="12" spans="1:7" ht="30" customHeight="1" x14ac:dyDescent="0.4">
      <c r="B12" s="16" t="s">
        <v>11</v>
      </c>
      <c r="C12" s="17"/>
      <c r="D12" s="9" t="s">
        <v>16</v>
      </c>
      <c r="E12" s="24">
        <v>22.54</v>
      </c>
      <c r="F12" s="11"/>
      <c r="G12" s="8" t="str">
        <f t="shared" ref="G12" si="1">IF(C12*F12=0,"",ROUNDDOWN(C12*(E12-F12),0))</f>
        <v/>
      </c>
    </row>
    <row r="13" spans="1:7" ht="30" customHeight="1" thickBot="1" x14ac:dyDescent="0.45">
      <c r="B13" s="16" t="s">
        <v>17</v>
      </c>
      <c r="C13" s="25" t="str">
        <f>IF(SUM(C11:C12)=0,"",SUM(C11:C12))</f>
        <v/>
      </c>
      <c r="D13" s="9" t="s">
        <v>6</v>
      </c>
      <c r="E13" s="26">
        <v>2.5</v>
      </c>
      <c r="F13" s="23">
        <v>0</v>
      </c>
      <c r="G13" s="8" t="str">
        <f>IF(C13="","",ROUNDDOWN(C13*(E13-F13),0))</f>
        <v/>
      </c>
    </row>
    <row r="14" spans="1:7" ht="30" customHeight="1" thickBot="1" x14ac:dyDescent="0.45">
      <c r="B14" s="12" t="s">
        <v>7</v>
      </c>
      <c r="C14" s="28">
        <f>IFERROR(SUM(C11:C12),"")</f>
        <v>0</v>
      </c>
      <c r="D14" s="13"/>
      <c r="E14" s="13"/>
      <c r="F14" s="13"/>
      <c r="G14" s="14">
        <f>IF(SUM(G10:G13)=0,0,SUM(G10:G13))</f>
        <v>0</v>
      </c>
    </row>
    <row r="15" spans="1:7" ht="8.25" customHeight="1" x14ac:dyDescent="0.4"/>
    <row r="16" spans="1:7" ht="23.25" customHeight="1" x14ac:dyDescent="0.4">
      <c r="B16" s="2" t="s">
        <v>31</v>
      </c>
    </row>
    <row r="17" spans="2:7" ht="27" x14ac:dyDescent="0.4">
      <c r="B17" s="5" t="s">
        <v>1</v>
      </c>
      <c r="C17" s="5" t="s">
        <v>2</v>
      </c>
      <c r="D17" s="5" t="s">
        <v>3</v>
      </c>
      <c r="E17" s="6" t="s">
        <v>15</v>
      </c>
      <c r="F17" s="6" t="s">
        <v>13</v>
      </c>
      <c r="G17" s="5" t="s">
        <v>14</v>
      </c>
    </row>
    <row r="18" spans="2:7" ht="30" customHeight="1" x14ac:dyDescent="0.4">
      <c r="B18" s="7" t="s">
        <v>12</v>
      </c>
      <c r="C18" s="22">
        <f>79130-C11</f>
        <v>79130</v>
      </c>
      <c r="D18" s="9" t="s">
        <v>6</v>
      </c>
      <c r="E18" s="24">
        <v>23.67</v>
      </c>
      <c r="F18" s="11"/>
      <c r="G18" s="8" t="str">
        <f>IF(C18*F18=0,"",ROUNDDOWN(C18*(E18-F18),0))</f>
        <v/>
      </c>
    </row>
    <row r="19" spans="2:7" ht="30" customHeight="1" thickBot="1" x14ac:dyDescent="0.45">
      <c r="B19" s="7" t="s">
        <v>11</v>
      </c>
      <c r="C19" s="22">
        <f>153260-C12</f>
        <v>153260</v>
      </c>
      <c r="D19" s="9" t="s">
        <v>6</v>
      </c>
      <c r="E19" s="24">
        <v>22.54</v>
      </c>
      <c r="F19" s="11"/>
      <c r="G19" s="8" t="str">
        <f>IF(C19*F19=0,"",ROUNDDOWN(C19*(E19-F19),0))</f>
        <v/>
      </c>
    </row>
    <row r="20" spans="2:7" ht="30" customHeight="1" thickBot="1" x14ac:dyDescent="0.45">
      <c r="B20" s="12" t="s">
        <v>7</v>
      </c>
      <c r="C20" s="29">
        <f>IFERROR(SUM(C18:C19),"")</f>
        <v>232390</v>
      </c>
      <c r="D20" s="13"/>
      <c r="E20" s="13"/>
      <c r="F20" s="13"/>
      <c r="G20" s="14">
        <f>IF(SUM(G16:G19)=0,0,SUM(G16:G19))</f>
        <v>0</v>
      </c>
    </row>
    <row r="22" spans="2:7" ht="15.75" customHeight="1" x14ac:dyDescent="0.4">
      <c r="B22" s="2" t="s">
        <v>8</v>
      </c>
    </row>
    <row r="23" spans="2:7" ht="16.5" customHeight="1" x14ac:dyDescent="0.4">
      <c r="B23" s="32" t="s">
        <v>9</v>
      </c>
      <c r="C23" s="32"/>
      <c r="D23" s="32"/>
      <c r="E23" s="32"/>
      <c r="F23" s="32"/>
      <c r="G23" s="32"/>
    </row>
    <row r="24" spans="2:7" ht="16.5" customHeight="1" x14ac:dyDescent="0.4">
      <c r="B24" s="2" t="s">
        <v>10</v>
      </c>
    </row>
    <row r="25" spans="2:7" ht="16.5" customHeight="1" x14ac:dyDescent="0.4">
      <c r="B25" s="44" t="s">
        <v>97</v>
      </c>
      <c r="C25" s="44"/>
      <c r="D25" s="44"/>
      <c r="E25" s="44"/>
      <c r="F25" s="44"/>
      <c r="G25" s="44"/>
    </row>
    <row r="26" spans="2:7" ht="16.5" customHeight="1" x14ac:dyDescent="0.4">
      <c r="B26" s="32" t="s">
        <v>98</v>
      </c>
      <c r="C26" s="32"/>
      <c r="D26" s="32"/>
      <c r="E26" s="32"/>
      <c r="F26" s="32"/>
      <c r="G26" s="32"/>
    </row>
    <row r="27" spans="2:7" ht="16.5" customHeight="1" x14ac:dyDescent="0.4">
      <c r="B27" s="32" t="s">
        <v>99</v>
      </c>
      <c r="C27" s="32"/>
      <c r="D27" s="32"/>
      <c r="E27" s="32"/>
      <c r="F27" s="32"/>
      <c r="G27" s="32"/>
    </row>
    <row r="28" spans="2:7" ht="16.5" customHeight="1" x14ac:dyDescent="0.4">
      <c r="B28" s="2" t="s">
        <v>95</v>
      </c>
    </row>
    <row r="29" spans="2:7" ht="16.5" customHeight="1" x14ac:dyDescent="0.4">
      <c r="B29" s="2" t="s">
        <v>96</v>
      </c>
    </row>
    <row r="30" spans="2:7" ht="16.5" customHeight="1" x14ac:dyDescent="0.4">
      <c r="B30" s="2" t="s">
        <v>100</v>
      </c>
    </row>
    <row r="31" spans="2:7" ht="16.5" customHeight="1" x14ac:dyDescent="0.4"/>
    <row r="32" spans="2:7" x14ac:dyDescent="0.4">
      <c r="B32" s="32"/>
      <c r="C32" s="32"/>
      <c r="D32" s="32"/>
      <c r="E32" s="32"/>
      <c r="F32" s="32"/>
      <c r="G32" s="32"/>
    </row>
    <row r="33" spans="2:7" x14ac:dyDescent="0.4">
      <c r="B33" s="32"/>
      <c r="C33" s="32"/>
      <c r="D33" s="32"/>
      <c r="E33" s="32"/>
      <c r="F33" s="32"/>
      <c r="G33" s="32"/>
    </row>
    <row r="34" spans="2:7" x14ac:dyDescent="0.4">
      <c r="B34" s="32"/>
      <c r="C34" s="32"/>
      <c r="D34" s="32"/>
      <c r="E34" s="32"/>
      <c r="F34" s="32"/>
      <c r="G34" s="32"/>
    </row>
    <row r="35" spans="2:7" x14ac:dyDescent="0.4">
      <c r="B35" s="32"/>
      <c r="C35" s="32"/>
      <c r="D35" s="32"/>
      <c r="E35" s="32"/>
      <c r="F35" s="32"/>
      <c r="G35" s="32"/>
    </row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49"/>
      <c r="C37" s="49"/>
      <c r="D37" s="49"/>
      <c r="E37" s="49"/>
      <c r="F37" s="49"/>
      <c r="G37" s="49"/>
    </row>
  </sheetData>
  <mergeCells count="12">
    <mergeCell ref="B37:G37"/>
    <mergeCell ref="B27:G27"/>
    <mergeCell ref="B32:G32"/>
    <mergeCell ref="B33:G33"/>
    <mergeCell ref="B34:G34"/>
    <mergeCell ref="B35:G35"/>
    <mergeCell ref="B36:G36"/>
    <mergeCell ref="B4:G4"/>
    <mergeCell ref="B23:G23"/>
    <mergeCell ref="B25:G25"/>
    <mergeCell ref="B26:G26"/>
    <mergeCell ref="C6:E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C10" sqref="C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82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66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32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38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33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4359-C11</f>
        <v>4359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14618-C12</f>
        <v>14618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52766-C13</f>
        <v>52766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65126-C14</f>
        <v>65126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136869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83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67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40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32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41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2555-C11</f>
        <v>2555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9775-C12</f>
        <v>9775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33922-C13</f>
        <v>33922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41680-C14</f>
        <v>41680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87932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J20" sqref="J2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84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68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42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26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43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3675-C11</f>
        <v>3675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15368-C12</f>
        <v>15368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52842-C13</f>
        <v>52842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73906-C14</f>
        <v>73906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145791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85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69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63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35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44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4191-C11</f>
        <v>4191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15859-C12</f>
        <v>15859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56928-C13</f>
        <v>56928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78259-C14</f>
        <v>78259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155237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86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70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45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52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46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5297-C11</f>
        <v>5297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22450-C12</f>
        <v>22450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86695-C13</f>
        <v>86695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121569-C14</f>
        <v>121569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236011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87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71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48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41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47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3900-C11</f>
        <v>3900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14339-C12</f>
        <v>14339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50826-C13</f>
        <v>50826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78934-C14</f>
        <v>78934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147999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10" sqref="D10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6" width="10.875" style="2" customWidth="1"/>
    <col min="7" max="7" width="14.75" style="2" customWidth="1"/>
    <col min="8" max="8" width="1.375" style="2" customWidth="1"/>
    <col min="9" max="16384" width="8.25" style="2"/>
  </cols>
  <sheetData>
    <row r="2" spans="1:7" x14ac:dyDescent="0.4">
      <c r="A2" s="1"/>
      <c r="B2" s="2" t="s">
        <v>88</v>
      </c>
      <c r="G2" s="19"/>
    </row>
    <row r="3" spans="1:7" x14ac:dyDescent="0.4">
      <c r="G3" s="3"/>
    </row>
    <row r="4" spans="1:7" ht="24" customHeight="1" x14ac:dyDescent="0.4">
      <c r="B4" s="33" t="s">
        <v>0</v>
      </c>
      <c r="C4" s="33"/>
      <c r="D4" s="33"/>
      <c r="E4" s="33"/>
      <c r="F4" s="33"/>
      <c r="G4" s="33"/>
    </row>
    <row r="5" spans="1:7" ht="12" customHeight="1" thickBot="1" x14ac:dyDescent="0.45"/>
    <row r="6" spans="1:7" ht="30.75" customHeight="1" thickBot="1" x14ac:dyDescent="0.45">
      <c r="B6" s="27" t="s">
        <v>72</v>
      </c>
      <c r="C6" s="46">
        <f>IF(G16+G24=0,0,G16+G24)</f>
        <v>0</v>
      </c>
      <c r="D6" s="47"/>
      <c r="E6" s="48"/>
      <c r="G6" s="4"/>
    </row>
    <row r="7" spans="1:7" ht="13.5" customHeight="1" x14ac:dyDescent="0.4"/>
    <row r="8" spans="1:7" ht="23.25" customHeight="1" x14ac:dyDescent="0.4">
      <c r="B8" s="2" t="s">
        <v>49</v>
      </c>
    </row>
    <row r="9" spans="1:7" ht="27" x14ac:dyDescent="0.4">
      <c r="B9" s="5" t="s">
        <v>1</v>
      </c>
      <c r="C9" s="15" t="s">
        <v>2</v>
      </c>
      <c r="D9" s="5" t="s">
        <v>3</v>
      </c>
      <c r="E9" s="6" t="s">
        <v>15</v>
      </c>
      <c r="F9" s="6" t="s">
        <v>13</v>
      </c>
      <c r="G9" s="5" t="s">
        <v>14</v>
      </c>
    </row>
    <row r="10" spans="1:7" ht="30" customHeight="1" x14ac:dyDescent="0.4">
      <c r="B10" s="7" t="s">
        <v>4</v>
      </c>
      <c r="C10" s="21">
        <v>29</v>
      </c>
      <c r="D10" s="9" t="s">
        <v>5</v>
      </c>
      <c r="E10" s="24">
        <v>1390.87</v>
      </c>
      <c r="F10" s="10"/>
      <c r="G10" s="8" t="str">
        <f>IF(C10*F10*12=0,"",ROUNDDOWN(C10*(E10-F10)*12,0))</f>
        <v/>
      </c>
    </row>
    <row r="11" spans="1:7" ht="30" customHeight="1" x14ac:dyDescent="0.4">
      <c r="B11" s="16" t="s">
        <v>37</v>
      </c>
      <c r="C11" s="17"/>
      <c r="D11" s="9" t="s">
        <v>6</v>
      </c>
      <c r="E11" s="24">
        <v>27.39</v>
      </c>
      <c r="F11" s="11"/>
      <c r="G11" s="8" t="str">
        <f>IF(C11*F11=0,"",ROUNDDOWN(C11*(E11-F11),0))</f>
        <v/>
      </c>
    </row>
    <row r="12" spans="1:7" ht="30" customHeight="1" x14ac:dyDescent="0.4">
      <c r="B12" s="16" t="s">
        <v>36</v>
      </c>
      <c r="C12" s="17"/>
      <c r="D12" s="9" t="s">
        <v>16</v>
      </c>
      <c r="E12" s="24">
        <v>26.67</v>
      </c>
      <c r="F12" s="11"/>
      <c r="G12" s="8" t="str">
        <f>IF(C12*F12=0,"",ROUNDDOWN(C12*(E12-F12),0))</f>
        <v/>
      </c>
    </row>
    <row r="13" spans="1:7" ht="30" customHeight="1" x14ac:dyDescent="0.4">
      <c r="B13" s="16" t="s">
        <v>35</v>
      </c>
      <c r="C13" s="17"/>
      <c r="D13" s="9" t="s">
        <v>6</v>
      </c>
      <c r="E13" s="24">
        <v>25.25</v>
      </c>
      <c r="F13" s="11"/>
      <c r="G13" s="8" t="str">
        <f>IF(C13*F13=0,"",ROUNDDOWN(C13*(E13-F13),0))</f>
        <v/>
      </c>
    </row>
    <row r="14" spans="1:7" ht="30" customHeight="1" x14ac:dyDescent="0.4">
      <c r="B14" s="16" t="s">
        <v>34</v>
      </c>
      <c r="C14" s="17"/>
      <c r="D14" s="9" t="s">
        <v>16</v>
      </c>
      <c r="E14" s="24">
        <v>19.260000000000002</v>
      </c>
      <c r="F14" s="11"/>
      <c r="G14" s="8" t="str">
        <f>IF(C14*F14=0,"",ROUNDDOWN(C14*(E14-F14),0))</f>
        <v/>
      </c>
    </row>
    <row r="15" spans="1:7" ht="30" customHeight="1" thickBot="1" x14ac:dyDescent="0.45">
      <c r="B15" s="16" t="s">
        <v>17</v>
      </c>
      <c r="C15" s="25" t="str">
        <f>IF(SUM(C11:C14)=0,"",SUM(C11:C14))</f>
        <v/>
      </c>
      <c r="D15" s="9" t="s">
        <v>6</v>
      </c>
      <c r="E15" s="26">
        <v>2.5</v>
      </c>
      <c r="F15" s="23">
        <v>0</v>
      </c>
      <c r="G15" s="8" t="str">
        <f>IF(C15="","",ROUNDDOWN(C15*(E15-F15),0))</f>
        <v/>
      </c>
    </row>
    <row r="16" spans="1:7" ht="30" customHeight="1" thickBot="1" x14ac:dyDescent="0.45">
      <c r="B16" s="12" t="s">
        <v>7</v>
      </c>
      <c r="C16" s="28">
        <f>IFERROR(SUM(C11:C14),"")</f>
        <v>0</v>
      </c>
      <c r="D16" s="13"/>
      <c r="E16" s="13"/>
      <c r="F16" s="13"/>
      <c r="G16" s="14">
        <f>IF(SUM(G10:G15)=0,0,SUM(G10:G15))</f>
        <v>0</v>
      </c>
    </row>
    <row r="17" spans="2:7" ht="8.25" customHeight="1" x14ac:dyDescent="0.4"/>
    <row r="18" spans="2:7" ht="23.25" customHeight="1" x14ac:dyDescent="0.4">
      <c r="B18" s="2" t="s">
        <v>50</v>
      </c>
    </row>
    <row r="19" spans="2:7" ht="27" x14ac:dyDescent="0.4">
      <c r="B19" s="5" t="s">
        <v>1</v>
      </c>
      <c r="C19" s="5" t="s">
        <v>2</v>
      </c>
      <c r="D19" s="5" t="s">
        <v>3</v>
      </c>
      <c r="E19" s="6" t="s">
        <v>15</v>
      </c>
      <c r="F19" s="6" t="s">
        <v>13</v>
      </c>
      <c r="G19" s="5" t="s">
        <v>14</v>
      </c>
    </row>
    <row r="20" spans="2:7" ht="30" customHeight="1" x14ac:dyDescent="0.4">
      <c r="B20" s="7" t="s">
        <v>37</v>
      </c>
      <c r="C20" s="22">
        <f>4009-C11</f>
        <v>4009</v>
      </c>
      <c r="D20" s="9" t="s">
        <v>6</v>
      </c>
      <c r="E20" s="24">
        <v>27.39</v>
      </c>
      <c r="F20" s="11"/>
      <c r="G20" s="8" t="str">
        <f>IF(C20*F20=0,"",ROUNDDOWN(C20*(E20-F20),0))</f>
        <v/>
      </c>
    </row>
    <row r="21" spans="2:7" ht="30" customHeight="1" x14ac:dyDescent="0.4">
      <c r="B21" s="7" t="s">
        <v>36</v>
      </c>
      <c r="C21" s="22">
        <f>15653-C12</f>
        <v>15653</v>
      </c>
      <c r="D21" s="9" t="s">
        <v>6</v>
      </c>
      <c r="E21" s="24">
        <v>26.67</v>
      </c>
      <c r="F21" s="11"/>
      <c r="G21" s="8" t="str">
        <f>IF(C21*F21=0,"",ROUNDDOWN(C21*(E21-F21),0))</f>
        <v/>
      </c>
    </row>
    <row r="22" spans="2:7" ht="30" customHeight="1" x14ac:dyDescent="0.4">
      <c r="B22" s="7" t="s">
        <v>35</v>
      </c>
      <c r="C22" s="22">
        <f>54124-C13</f>
        <v>54124</v>
      </c>
      <c r="D22" s="9" t="s">
        <v>6</v>
      </c>
      <c r="E22" s="24">
        <v>25.25</v>
      </c>
      <c r="F22" s="11"/>
      <c r="G22" s="8" t="str">
        <f>IF(C22*F22=0,"",ROUNDDOWN(C22*(E22-F22),0))</f>
        <v/>
      </c>
    </row>
    <row r="23" spans="2:7" ht="30" customHeight="1" thickBot="1" x14ac:dyDescent="0.45">
      <c r="B23" s="7" t="s">
        <v>34</v>
      </c>
      <c r="C23" s="22">
        <f>73648-C14</f>
        <v>73648</v>
      </c>
      <c r="D23" s="9" t="s">
        <v>6</v>
      </c>
      <c r="E23" s="24">
        <v>19.260000000000002</v>
      </c>
      <c r="F23" s="11"/>
      <c r="G23" s="8" t="str">
        <f>IF(C23*F23=0,"",ROUNDDOWN(C23*(E23-F23),0))</f>
        <v/>
      </c>
    </row>
    <row r="24" spans="2:7" ht="30" customHeight="1" thickBot="1" x14ac:dyDescent="0.45">
      <c r="B24" s="12" t="s">
        <v>7</v>
      </c>
      <c r="C24" s="28">
        <f>IFERROR(SUM(C20:C23),"")</f>
        <v>147434</v>
      </c>
      <c r="D24" s="13"/>
      <c r="E24" s="13"/>
      <c r="F24" s="13"/>
      <c r="G24" s="14">
        <f>IF(SUM(G20:G23)=0,0,SUM(G20:G23))</f>
        <v>0</v>
      </c>
    </row>
    <row r="26" spans="2:7" ht="15.75" customHeight="1" x14ac:dyDescent="0.4">
      <c r="B26" s="2" t="s">
        <v>8</v>
      </c>
    </row>
    <row r="27" spans="2:7" ht="16.5" customHeight="1" x14ac:dyDescent="0.4">
      <c r="B27" s="32" t="s">
        <v>101</v>
      </c>
      <c r="C27" s="32"/>
      <c r="D27" s="32"/>
      <c r="E27" s="32"/>
      <c r="F27" s="32"/>
      <c r="G27" s="32"/>
    </row>
    <row r="28" spans="2:7" ht="16.5" customHeight="1" x14ac:dyDescent="0.4">
      <c r="B28" s="30" t="s">
        <v>97</v>
      </c>
      <c r="C28" s="31"/>
      <c r="D28" s="31"/>
      <c r="E28" s="31"/>
      <c r="F28" s="31"/>
      <c r="G28" s="31"/>
    </row>
    <row r="29" spans="2:7" ht="16.5" customHeight="1" x14ac:dyDescent="0.4">
      <c r="B29" s="30" t="s">
        <v>102</v>
      </c>
      <c r="C29" s="30"/>
      <c r="D29" s="30"/>
      <c r="E29" s="30"/>
      <c r="F29" s="30"/>
      <c r="G29" s="30"/>
    </row>
    <row r="30" spans="2:7" ht="16.5" customHeight="1" x14ac:dyDescent="0.4">
      <c r="B30" s="30" t="s">
        <v>99</v>
      </c>
      <c r="C30" s="30"/>
      <c r="D30" s="30"/>
      <c r="E30" s="30"/>
      <c r="F30" s="30"/>
      <c r="G30" s="30"/>
    </row>
    <row r="31" spans="2:7" ht="16.5" customHeight="1" x14ac:dyDescent="0.4">
      <c r="B31" s="2" t="s">
        <v>95</v>
      </c>
    </row>
    <row r="32" spans="2:7" ht="16.5" customHeight="1" x14ac:dyDescent="0.4">
      <c r="B32" s="2" t="s">
        <v>96</v>
      </c>
    </row>
    <row r="33" spans="2:7" ht="16.5" customHeight="1" x14ac:dyDescent="0.4">
      <c r="B33" s="2" t="s">
        <v>100</v>
      </c>
    </row>
    <row r="34" spans="2:7" ht="16.5" customHeight="1" x14ac:dyDescent="0.4"/>
    <row r="35" spans="2:7" ht="16.5" customHeight="1" x14ac:dyDescent="0.4"/>
    <row r="36" spans="2:7" x14ac:dyDescent="0.4">
      <c r="B36" s="32"/>
      <c r="C36" s="32"/>
      <c r="D36" s="32"/>
      <c r="E36" s="32"/>
      <c r="F36" s="32"/>
      <c r="G36" s="32"/>
    </row>
    <row r="37" spans="2:7" x14ac:dyDescent="0.4">
      <c r="B37" s="32"/>
      <c r="C37" s="32"/>
      <c r="D37" s="32"/>
      <c r="E37" s="32"/>
      <c r="F37" s="32"/>
      <c r="G37" s="32"/>
    </row>
    <row r="38" spans="2:7" x14ac:dyDescent="0.4">
      <c r="B38" s="32"/>
      <c r="C38" s="32"/>
      <c r="D38" s="32"/>
      <c r="E38" s="32"/>
      <c r="F38" s="32"/>
      <c r="G38" s="32"/>
    </row>
    <row r="39" spans="2:7" x14ac:dyDescent="0.4">
      <c r="B39" s="32"/>
      <c r="C39" s="32"/>
      <c r="D39" s="32"/>
      <c r="E39" s="32"/>
      <c r="F39" s="32"/>
      <c r="G39" s="32"/>
    </row>
    <row r="40" spans="2:7" x14ac:dyDescent="0.4">
      <c r="B40" s="32"/>
      <c r="C40" s="32"/>
      <c r="D40" s="32"/>
      <c r="E40" s="32"/>
      <c r="F40" s="32"/>
      <c r="G40" s="32"/>
    </row>
    <row r="41" spans="2:7" x14ac:dyDescent="0.4">
      <c r="B41" s="49"/>
      <c r="C41" s="49"/>
      <c r="D41" s="49"/>
      <c r="E41" s="49"/>
      <c r="F41" s="49"/>
      <c r="G41" s="49"/>
    </row>
  </sheetData>
  <mergeCells count="9">
    <mergeCell ref="B41:G41"/>
    <mergeCell ref="B4:G4"/>
    <mergeCell ref="C6:E6"/>
    <mergeCell ref="B27:G27"/>
    <mergeCell ref="B36:G36"/>
    <mergeCell ref="B37:G37"/>
    <mergeCell ref="B38:G38"/>
    <mergeCell ref="B39:G39"/>
    <mergeCell ref="B40:G4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様式第8号</vt:lpstr>
      <vt:lpstr>前橋市水道庁舎(第8号-1)</vt:lpstr>
      <vt:lpstr>白川東処理施設(第8号-2)</vt:lpstr>
      <vt:lpstr>米野処理施設(第8号-3)</vt:lpstr>
      <vt:lpstr>横引処理施設(第8号-4)</vt:lpstr>
      <vt:lpstr>富士見東部処理施設(第8号-5)</vt:lpstr>
      <vt:lpstr>樋越処理施設(第8号-6)</vt:lpstr>
      <vt:lpstr>新屋処理施設(第8号-7)</vt:lpstr>
      <vt:lpstr>込皆戸処理施設(第8号-8)</vt:lpstr>
      <vt:lpstr>荒砥北部処理施設(第8号-9)</vt:lpstr>
      <vt:lpstr>大室処理施設(第8号-10)</vt:lpstr>
      <vt:lpstr>二之宮処理施設(第8号-11)</vt:lpstr>
      <vt:lpstr>今井処理施設(第8号-12)</vt:lpstr>
      <vt:lpstr>上増田処理施設(第8号-13)</vt:lpstr>
      <vt:lpstr>小屋原処理施設(第8号-14)</vt:lpstr>
      <vt:lpstr>'横引処理施設(第8号-4)'!Print_Area</vt:lpstr>
      <vt:lpstr>'荒砥北部処理施設(第8号-9)'!Print_Area</vt:lpstr>
      <vt:lpstr>'込皆戸処理施設(第8号-8)'!Print_Area</vt:lpstr>
      <vt:lpstr>'今井処理施設(第8号-12)'!Print_Area</vt:lpstr>
      <vt:lpstr>'小屋原処理施設(第8号-14)'!Print_Area</vt:lpstr>
      <vt:lpstr>'上増田処理施設(第8号-13)'!Print_Area</vt:lpstr>
      <vt:lpstr>'新屋処理施設(第8号-7)'!Print_Area</vt:lpstr>
      <vt:lpstr>'前橋市水道庁舎(第8号-1)'!Print_Area</vt:lpstr>
      <vt:lpstr>'大室処理施設(第8号-10)'!Print_Area</vt:lpstr>
      <vt:lpstr>'二之宮処理施設(第8号-11)'!Print_Area</vt:lpstr>
      <vt:lpstr>'白川東処理施設(第8号-2)'!Print_Area</vt:lpstr>
      <vt:lpstr>'樋越処理施設(第8号-6)'!Print_Area</vt:lpstr>
      <vt:lpstr>'富士見東部処理施設(第8号-5)'!Print_Area</vt:lpstr>
      <vt:lpstr>'米野処理施設(第8号-3)'!Print_Area</vt:lpstr>
      <vt:lpstr>様式第8号!Print_Area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cp:lastPrinted>2023-11-09T11:49:59Z</cp:lastPrinted>
  <dcterms:modified xsi:type="dcterms:W3CDTF">2023-11-16T08:01:46Z</dcterms:modified>
</cp:coreProperties>
</file>